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an of Education &amp; Human Services\CAEP 2018 Information\Teacher Work Sample\2015-16 TWS Data Analysis\2015-16 TWS\Physical Education\"/>
    </mc:Choice>
  </mc:AlternateContent>
  <bookViews>
    <workbookView xWindow="600" yWindow="180" windowWidth="18195" windowHeight="11820" tabRatio="726"/>
  </bookViews>
  <sheets>
    <sheet name="PE 2015-16 TWS Analysis" sheetId="3" r:id="rId1"/>
    <sheet name="PE Class Fall '15" sheetId="1" r:id="rId2"/>
    <sheet name="PE Class Spring '16" sheetId="5" r:id="rId3"/>
    <sheet name="PE Gap Fall '15" sheetId="2" r:id="rId4"/>
    <sheet name="PE Gap Spring '16" sheetId="4" r:id="rId5"/>
  </sheets>
  <calcPr calcId="152511" concurrentCalc="0"/>
</workbook>
</file>

<file path=xl/calcChain.xml><?xml version="1.0" encoding="utf-8"?>
<calcChain xmlns="http://schemas.openxmlformats.org/spreadsheetml/2006/main">
  <c r="AB6" i="5" l="1"/>
  <c r="AC6" i="5"/>
  <c r="AD107" i="5"/>
  <c r="AD69" i="5"/>
  <c r="AD149" i="5"/>
  <c r="AB112" i="4"/>
  <c r="AB111" i="4"/>
  <c r="AB114" i="4"/>
  <c r="AB113" i="4"/>
  <c r="AA114" i="4"/>
  <c r="AA113" i="4"/>
  <c r="AA112" i="4"/>
  <c r="AA111" i="4"/>
  <c r="AB22" i="4"/>
  <c r="AB23" i="4"/>
  <c r="AB24" i="4"/>
  <c r="AB25" i="4"/>
  <c r="AB39" i="4"/>
  <c r="AB40" i="4"/>
  <c r="AB41" i="4"/>
  <c r="AB42" i="4"/>
  <c r="AB57" i="4"/>
  <c r="AB58" i="4"/>
  <c r="AB59" i="4"/>
  <c r="AB60" i="4"/>
  <c r="AB74" i="4"/>
  <c r="AB75" i="4"/>
  <c r="AB76" i="4"/>
  <c r="AB77" i="4"/>
  <c r="AB92" i="4"/>
  <c r="AB93" i="4"/>
  <c r="AB94" i="4"/>
  <c r="AB5" i="4"/>
  <c r="AA5" i="4"/>
  <c r="AA22" i="4"/>
  <c r="AA23" i="4"/>
  <c r="AA24" i="4"/>
  <c r="AA25" i="4"/>
  <c r="AA39" i="4"/>
  <c r="AA40" i="4"/>
  <c r="AA41" i="4"/>
  <c r="AA42" i="4"/>
  <c r="AA57" i="4"/>
  <c r="AA58" i="4"/>
  <c r="AA59" i="4"/>
  <c r="AA60" i="4"/>
  <c r="AA74" i="4"/>
  <c r="AA75" i="4"/>
  <c r="AA76" i="4"/>
  <c r="AA77" i="4"/>
  <c r="AA92" i="4"/>
  <c r="AA93" i="4"/>
  <c r="AA94" i="4"/>
  <c r="AC231" i="5"/>
  <c r="AC230" i="5"/>
  <c r="AC229" i="5"/>
  <c r="AC228" i="5"/>
  <c r="AB231" i="5"/>
  <c r="AB230" i="5"/>
  <c r="AB229" i="5"/>
  <c r="AB228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87" i="5"/>
  <c r="AC188" i="5"/>
  <c r="AC189" i="5"/>
  <c r="AC190" i="5"/>
  <c r="AC191" i="5"/>
  <c r="AC192" i="5"/>
  <c r="AC193" i="5"/>
  <c r="AC194" i="5"/>
  <c r="AC195" i="5"/>
  <c r="AC196" i="5"/>
  <c r="AC197" i="5"/>
  <c r="AC198" i="5"/>
  <c r="AC199" i="5"/>
  <c r="AC200" i="5"/>
  <c r="AC201" i="5"/>
  <c r="AC202" i="5"/>
  <c r="AC203" i="5"/>
  <c r="AC204" i="5"/>
  <c r="AC205" i="5"/>
  <c r="AC206" i="5"/>
  <c r="AC207" i="5"/>
  <c r="AC208" i="5"/>
  <c r="AC209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G248" i="5"/>
  <c r="N131" i="4"/>
  <c r="J131" i="4"/>
  <c r="F131" i="4"/>
  <c r="G44" i="4"/>
  <c r="S44" i="4"/>
  <c r="M44" i="4"/>
  <c r="Y44" i="4"/>
  <c r="C131" i="4"/>
  <c r="O248" i="5"/>
  <c r="K248" i="5"/>
  <c r="D248" i="5"/>
  <c r="G241" i="5"/>
  <c r="G242" i="5"/>
  <c r="G243" i="5"/>
  <c r="G244" i="5"/>
  <c r="G245" i="5"/>
  <c r="G246" i="5"/>
  <c r="Z107" i="5"/>
  <c r="T107" i="5"/>
  <c r="N107" i="5"/>
  <c r="H107" i="5"/>
  <c r="J12" i="3"/>
  <c r="J15" i="3"/>
  <c r="R106" i="4"/>
  <c r="R104" i="4"/>
  <c r="P106" i="4"/>
  <c r="P104" i="4"/>
  <c r="L106" i="4"/>
  <c r="L104" i="4"/>
  <c r="J106" i="4"/>
  <c r="J104" i="4"/>
  <c r="F106" i="4"/>
  <c r="F104" i="4"/>
  <c r="D106" i="4"/>
  <c r="D104" i="4"/>
  <c r="S223" i="5"/>
  <c r="S221" i="5"/>
  <c r="Q223" i="5"/>
  <c r="Q221" i="5"/>
  <c r="M223" i="5"/>
  <c r="M221" i="5"/>
  <c r="K223" i="5"/>
  <c r="K221" i="5"/>
  <c r="G223" i="5"/>
  <c r="G221" i="5"/>
  <c r="E223" i="5"/>
  <c r="E221" i="5"/>
  <c r="L150" i="5"/>
  <c r="J150" i="5"/>
  <c r="F150" i="5"/>
  <c r="D150" i="5"/>
  <c r="X149" i="5"/>
  <c r="V149" i="5"/>
  <c r="T149" i="5"/>
  <c r="R149" i="5"/>
  <c r="P149" i="5"/>
  <c r="L149" i="5"/>
  <c r="J149" i="5"/>
  <c r="F149" i="5"/>
  <c r="D149" i="5"/>
  <c r="H147" i="5"/>
  <c r="H146" i="5"/>
  <c r="H145" i="5"/>
  <c r="H144" i="5"/>
  <c r="H143" i="5"/>
  <c r="N142" i="5"/>
  <c r="H142" i="5"/>
  <c r="N141" i="5"/>
  <c r="H141" i="5"/>
  <c r="N140" i="5"/>
  <c r="H140" i="5"/>
  <c r="N139" i="5"/>
  <c r="H139" i="5"/>
  <c r="N138" i="5"/>
  <c r="H138" i="5"/>
  <c r="N137" i="5"/>
  <c r="H137" i="5"/>
  <c r="N136" i="5"/>
  <c r="H136" i="5"/>
  <c r="N135" i="5"/>
  <c r="H135" i="5"/>
  <c r="N134" i="5"/>
  <c r="H134" i="5"/>
  <c r="N133" i="5"/>
  <c r="H133" i="5"/>
  <c r="N132" i="5"/>
  <c r="H132" i="5"/>
  <c r="N131" i="5"/>
  <c r="H131" i="5"/>
  <c r="N130" i="5"/>
  <c r="H130" i="5"/>
  <c r="N129" i="5"/>
  <c r="H129" i="5"/>
  <c r="N128" i="5"/>
  <c r="H128" i="5"/>
  <c r="N127" i="5"/>
  <c r="H127" i="5"/>
  <c r="N126" i="5"/>
  <c r="H126" i="5"/>
  <c r="N125" i="5"/>
  <c r="H125" i="5"/>
  <c r="N124" i="5"/>
  <c r="N123" i="5"/>
  <c r="H123" i="5"/>
  <c r="N122" i="5"/>
  <c r="H122" i="5"/>
  <c r="N121" i="5"/>
  <c r="H121" i="5"/>
  <c r="N120" i="5"/>
  <c r="H120" i="5"/>
  <c r="N119" i="5"/>
  <c r="H119" i="5"/>
  <c r="L176" i="5"/>
  <c r="L177" i="5"/>
  <c r="D176" i="5"/>
  <c r="D177" i="5"/>
  <c r="F177" i="5"/>
  <c r="F176" i="5"/>
  <c r="J176" i="5"/>
  <c r="J177" i="5"/>
  <c r="H149" i="5"/>
  <c r="N150" i="5"/>
  <c r="H150" i="5"/>
  <c r="N149" i="5"/>
  <c r="K97" i="4"/>
  <c r="I97" i="4"/>
  <c r="E97" i="4"/>
  <c r="C97" i="4"/>
  <c r="K96" i="4"/>
  <c r="I96" i="4"/>
  <c r="E96" i="4"/>
  <c r="C96" i="4"/>
  <c r="M94" i="4"/>
  <c r="G94" i="4"/>
  <c r="M93" i="4"/>
  <c r="G93" i="4"/>
  <c r="M92" i="4"/>
  <c r="M97" i="4"/>
  <c r="G92" i="4"/>
  <c r="L214" i="5"/>
  <c r="J214" i="5"/>
  <c r="F214" i="5"/>
  <c r="D214" i="5"/>
  <c r="L213" i="5"/>
  <c r="J213" i="5"/>
  <c r="F213" i="5"/>
  <c r="D213" i="5"/>
  <c r="N209" i="5"/>
  <c r="H209" i="5"/>
  <c r="N208" i="5"/>
  <c r="H208" i="5"/>
  <c r="N207" i="5"/>
  <c r="H207" i="5"/>
  <c r="N206" i="5"/>
  <c r="H206" i="5"/>
  <c r="N205" i="5"/>
  <c r="H205" i="5"/>
  <c r="N204" i="5"/>
  <c r="H204" i="5"/>
  <c r="N203" i="5"/>
  <c r="H203" i="5"/>
  <c r="N202" i="5"/>
  <c r="H202" i="5"/>
  <c r="N201" i="5"/>
  <c r="H201" i="5"/>
  <c r="N200" i="5"/>
  <c r="H200" i="5"/>
  <c r="N199" i="5"/>
  <c r="H199" i="5"/>
  <c r="N198" i="5"/>
  <c r="H198" i="5"/>
  <c r="N197" i="5"/>
  <c r="H197" i="5"/>
  <c r="N196" i="5"/>
  <c r="H196" i="5"/>
  <c r="N195" i="5"/>
  <c r="H195" i="5"/>
  <c r="N194" i="5"/>
  <c r="H194" i="5"/>
  <c r="N193" i="5"/>
  <c r="H193" i="5"/>
  <c r="N192" i="5"/>
  <c r="H192" i="5"/>
  <c r="N191" i="5"/>
  <c r="H191" i="5"/>
  <c r="N190" i="5"/>
  <c r="H190" i="5"/>
  <c r="N189" i="5"/>
  <c r="H189" i="5"/>
  <c r="N188" i="5"/>
  <c r="H188" i="5"/>
  <c r="N187" i="5"/>
  <c r="H187" i="5"/>
  <c r="G97" i="4"/>
  <c r="N214" i="5"/>
  <c r="G96" i="4"/>
  <c r="M96" i="4"/>
  <c r="N213" i="5"/>
  <c r="H213" i="5"/>
  <c r="H214" i="5"/>
  <c r="K80" i="4"/>
  <c r="I80" i="4"/>
  <c r="E80" i="4"/>
  <c r="C80" i="4"/>
  <c r="K79" i="4"/>
  <c r="I79" i="4"/>
  <c r="E79" i="4"/>
  <c r="C79" i="4"/>
  <c r="M77" i="4"/>
  <c r="G77" i="4"/>
  <c r="M76" i="4"/>
  <c r="G76" i="4"/>
  <c r="M75" i="4"/>
  <c r="G75" i="4"/>
  <c r="M74" i="4"/>
  <c r="G74" i="4"/>
  <c r="G79" i="4"/>
  <c r="M80" i="4"/>
  <c r="G80" i="4"/>
  <c r="M79" i="4"/>
  <c r="K63" i="4"/>
  <c r="I63" i="4"/>
  <c r="E63" i="4"/>
  <c r="C63" i="4"/>
  <c r="K62" i="4"/>
  <c r="I62" i="4"/>
  <c r="E62" i="4"/>
  <c r="C62" i="4"/>
  <c r="M60" i="4"/>
  <c r="G60" i="4"/>
  <c r="M59" i="4"/>
  <c r="G59" i="4"/>
  <c r="M58" i="4"/>
  <c r="G58" i="4"/>
  <c r="M57" i="4"/>
  <c r="G57" i="4"/>
  <c r="G62" i="4"/>
  <c r="G63" i="4"/>
  <c r="M63" i="4"/>
  <c r="M62" i="4"/>
  <c r="W45" i="4"/>
  <c r="U45" i="4"/>
  <c r="Q45" i="4"/>
  <c r="O45" i="4"/>
  <c r="K45" i="4"/>
  <c r="I45" i="4"/>
  <c r="E45" i="4"/>
  <c r="C45" i="4"/>
  <c r="W44" i="4"/>
  <c r="U44" i="4"/>
  <c r="Q44" i="4"/>
  <c r="O44" i="4"/>
  <c r="K44" i="4"/>
  <c r="I44" i="4"/>
  <c r="E44" i="4"/>
  <c r="C44" i="4"/>
  <c r="W28" i="4"/>
  <c r="U28" i="4"/>
  <c r="Q28" i="4"/>
  <c r="O28" i="4"/>
  <c r="K28" i="4"/>
  <c r="I28" i="4"/>
  <c r="E28" i="4"/>
  <c r="C28" i="4"/>
  <c r="W27" i="4"/>
  <c r="U27" i="4"/>
  <c r="Q27" i="4"/>
  <c r="O27" i="4"/>
  <c r="K27" i="4"/>
  <c r="I27" i="4"/>
  <c r="E27" i="4"/>
  <c r="C27" i="4"/>
  <c r="Y25" i="4"/>
  <c r="S25" i="4"/>
  <c r="M25" i="4"/>
  <c r="G25" i="4"/>
  <c r="Y24" i="4"/>
  <c r="S24" i="4"/>
  <c r="M24" i="4"/>
  <c r="G24" i="4"/>
  <c r="Y23" i="4"/>
  <c r="S23" i="4"/>
  <c r="M23" i="4"/>
  <c r="G23" i="4"/>
  <c r="Y22" i="4"/>
  <c r="Y27" i="4"/>
  <c r="S22" i="4"/>
  <c r="S27" i="4"/>
  <c r="M22" i="4"/>
  <c r="M28" i="4"/>
  <c r="G22" i="4"/>
  <c r="S28" i="4"/>
  <c r="G27" i="4"/>
  <c r="M27" i="4"/>
  <c r="G28" i="4"/>
  <c r="M7" i="4"/>
  <c r="K7" i="4"/>
  <c r="I7" i="4"/>
  <c r="G7" i="4"/>
  <c r="E7" i="4"/>
  <c r="C7" i="4"/>
  <c r="N174" i="5"/>
  <c r="H174" i="5"/>
  <c r="N173" i="5"/>
  <c r="H173" i="5"/>
  <c r="N172" i="5"/>
  <c r="H172" i="5"/>
  <c r="N171" i="5"/>
  <c r="H171" i="5"/>
  <c r="N170" i="5"/>
  <c r="H170" i="5"/>
  <c r="N169" i="5"/>
  <c r="H169" i="5"/>
  <c r="N168" i="5"/>
  <c r="H168" i="5"/>
  <c r="N167" i="5"/>
  <c r="H167" i="5"/>
  <c r="N166" i="5"/>
  <c r="H166" i="5"/>
  <c r="N165" i="5"/>
  <c r="H165" i="5"/>
  <c r="N164" i="5"/>
  <c r="H164" i="5"/>
  <c r="N163" i="5"/>
  <c r="H163" i="5"/>
  <c r="N162" i="5"/>
  <c r="H162" i="5"/>
  <c r="N161" i="5"/>
  <c r="H161" i="5"/>
  <c r="N160" i="5"/>
  <c r="H160" i="5"/>
  <c r="H177" i="5"/>
  <c r="H176" i="5"/>
  <c r="N176" i="5"/>
  <c r="N177" i="5"/>
  <c r="X108" i="5"/>
  <c r="V108" i="5"/>
  <c r="R108" i="5"/>
  <c r="P108" i="5"/>
  <c r="L108" i="5"/>
  <c r="J108" i="5"/>
  <c r="F108" i="5"/>
  <c r="D108" i="5"/>
  <c r="X107" i="5"/>
  <c r="V107" i="5"/>
  <c r="R107" i="5"/>
  <c r="P107" i="5"/>
  <c r="L107" i="5"/>
  <c r="J107" i="5"/>
  <c r="F107" i="5"/>
  <c r="D107" i="5"/>
  <c r="X70" i="5"/>
  <c r="V70" i="5"/>
  <c r="R70" i="5"/>
  <c r="P70" i="5"/>
  <c r="L70" i="5"/>
  <c r="J70" i="5"/>
  <c r="F70" i="5"/>
  <c r="D70" i="5"/>
  <c r="X69" i="5"/>
  <c r="V69" i="5"/>
  <c r="R69" i="5"/>
  <c r="P69" i="5"/>
  <c r="L69" i="5"/>
  <c r="J69" i="5"/>
  <c r="F69" i="5"/>
  <c r="D69" i="5"/>
  <c r="Z67" i="5"/>
  <c r="T67" i="5"/>
  <c r="N67" i="5"/>
  <c r="H67" i="5"/>
  <c r="Z66" i="5"/>
  <c r="T66" i="5"/>
  <c r="N66" i="5"/>
  <c r="H66" i="5"/>
  <c r="Z65" i="5"/>
  <c r="T65" i="5"/>
  <c r="N65" i="5"/>
  <c r="H65" i="5"/>
  <c r="Z64" i="5"/>
  <c r="T64" i="5"/>
  <c r="N64" i="5"/>
  <c r="H64" i="5"/>
  <c r="Z63" i="5"/>
  <c r="T63" i="5"/>
  <c r="N63" i="5"/>
  <c r="H63" i="5"/>
  <c r="Z62" i="5"/>
  <c r="T62" i="5"/>
  <c r="N62" i="5"/>
  <c r="H62" i="5"/>
  <c r="Z61" i="5"/>
  <c r="T61" i="5"/>
  <c r="N61" i="5"/>
  <c r="H61" i="5"/>
  <c r="Z60" i="5"/>
  <c r="T60" i="5"/>
  <c r="H60" i="5"/>
  <c r="Z59" i="5"/>
  <c r="T59" i="5"/>
  <c r="N59" i="5"/>
  <c r="H59" i="5"/>
  <c r="Z58" i="5"/>
  <c r="T58" i="5"/>
  <c r="N58" i="5"/>
  <c r="H58" i="5"/>
  <c r="Z57" i="5"/>
  <c r="T57" i="5"/>
  <c r="N57" i="5"/>
  <c r="H57" i="5"/>
  <c r="Z56" i="5"/>
  <c r="T56" i="5"/>
  <c r="N56" i="5"/>
  <c r="H56" i="5"/>
  <c r="Z55" i="5"/>
  <c r="T55" i="5"/>
  <c r="N55" i="5"/>
  <c r="H55" i="5"/>
  <c r="Z54" i="5"/>
  <c r="T54" i="5"/>
  <c r="N54" i="5"/>
  <c r="H54" i="5"/>
  <c r="Z53" i="5"/>
  <c r="T53" i="5"/>
  <c r="N53" i="5"/>
  <c r="H53" i="5"/>
  <c r="Z52" i="5"/>
  <c r="T52" i="5"/>
  <c r="N52" i="5"/>
  <c r="H52" i="5"/>
  <c r="Z51" i="5"/>
  <c r="T51" i="5"/>
  <c r="N51" i="5"/>
  <c r="H51" i="5"/>
  <c r="Z50" i="5"/>
  <c r="T50" i="5"/>
  <c r="N50" i="5"/>
  <c r="H50" i="5"/>
  <c r="Z49" i="5"/>
  <c r="T49" i="5"/>
  <c r="N49" i="5"/>
  <c r="H49" i="5"/>
  <c r="Z48" i="5"/>
  <c r="T48" i="5"/>
  <c r="N48" i="5"/>
  <c r="H48" i="5"/>
  <c r="Z47" i="5"/>
  <c r="T47" i="5"/>
  <c r="N47" i="5"/>
  <c r="H47" i="5"/>
  <c r="Z46" i="5"/>
  <c r="T46" i="5"/>
  <c r="N46" i="5"/>
  <c r="H46" i="5"/>
  <c r="Z45" i="5"/>
  <c r="T45" i="5"/>
  <c r="N45" i="5"/>
  <c r="H45" i="5"/>
  <c r="Z44" i="5"/>
  <c r="T44" i="5"/>
  <c r="N44" i="5"/>
  <c r="H44" i="5"/>
  <c r="Z43" i="5"/>
  <c r="T43" i="5"/>
  <c r="N43" i="5"/>
  <c r="H43" i="5"/>
  <c r="Z42" i="5"/>
  <c r="T42" i="5"/>
  <c r="N42" i="5"/>
  <c r="H42" i="5"/>
  <c r="Z41" i="5"/>
  <c r="T41" i="5"/>
  <c r="N41" i="5"/>
  <c r="H41" i="5"/>
  <c r="Z40" i="5"/>
  <c r="T40" i="5"/>
  <c r="N40" i="5"/>
  <c r="H40" i="5"/>
  <c r="Z39" i="5"/>
  <c r="T39" i="5"/>
  <c r="N39" i="5"/>
  <c r="H39" i="5"/>
  <c r="Z38" i="5"/>
  <c r="T38" i="5"/>
  <c r="N38" i="5"/>
  <c r="H38" i="5"/>
  <c r="Z37" i="5"/>
  <c r="T37" i="5"/>
  <c r="N37" i="5"/>
  <c r="H37" i="5"/>
  <c r="Z36" i="5"/>
  <c r="T36" i="5"/>
  <c r="N36" i="5"/>
  <c r="N70" i="5"/>
  <c r="H36" i="5"/>
  <c r="T70" i="5"/>
  <c r="H70" i="5"/>
  <c r="Z70" i="5"/>
  <c r="H69" i="5"/>
  <c r="Z69" i="5"/>
  <c r="T69" i="5"/>
  <c r="N69" i="5"/>
  <c r="L24" i="5"/>
  <c r="J24" i="5"/>
  <c r="F24" i="5"/>
  <c r="D24" i="5"/>
  <c r="L23" i="5"/>
  <c r="J23" i="5"/>
  <c r="F23" i="5"/>
  <c r="D23" i="5"/>
  <c r="N21" i="5"/>
  <c r="H21" i="5"/>
  <c r="N20" i="5"/>
  <c r="H20" i="5"/>
  <c r="N19" i="5"/>
  <c r="H19" i="5"/>
  <c r="N18" i="5"/>
  <c r="H18" i="5"/>
  <c r="N17" i="5"/>
  <c r="H17" i="5"/>
  <c r="N16" i="5"/>
  <c r="H16" i="5"/>
  <c r="N15" i="5"/>
  <c r="H15" i="5"/>
  <c r="N14" i="5"/>
  <c r="H14" i="5"/>
  <c r="N13" i="5"/>
  <c r="H13" i="5"/>
  <c r="N12" i="5"/>
  <c r="H12" i="5"/>
  <c r="N11" i="5"/>
  <c r="H11" i="5"/>
  <c r="N10" i="5"/>
  <c r="H10" i="5"/>
  <c r="N9" i="5"/>
  <c r="H9" i="5"/>
  <c r="N8" i="5"/>
  <c r="H8" i="5"/>
  <c r="N7" i="5"/>
  <c r="H7" i="5"/>
  <c r="N6" i="5"/>
  <c r="H6" i="5"/>
  <c r="N24" i="5"/>
  <c r="H23" i="5"/>
  <c r="N23" i="5"/>
  <c r="H24" i="5"/>
</calcChain>
</file>

<file path=xl/sharedStrings.xml><?xml version="1.0" encoding="utf-8"?>
<sst xmlns="http://schemas.openxmlformats.org/spreadsheetml/2006/main" count="1646" uniqueCount="270">
  <si>
    <t>Name of Candidate</t>
  </si>
  <si>
    <t>4 points possible</t>
  </si>
  <si>
    <t>Pretest Obj 1</t>
  </si>
  <si>
    <t>Met Obj 1 Pre           (Y or N)</t>
  </si>
  <si>
    <t>Postest Obj 1</t>
  </si>
  <si>
    <t xml:space="preserve">Met Obj 1 Post              (Y or N) </t>
  </si>
  <si>
    <t>Gain Obj 1</t>
  </si>
  <si>
    <t>Pretest Obj 2</t>
  </si>
  <si>
    <t>Met Obj 2 Pre           (Y or N)</t>
  </si>
  <si>
    <t>Posttest Obj 2</t>
  </si>
  <si>
    <t xml:space="preserve">Met Obj 2 Post              (Y or N) </t>
  </si>
  <si>
    <t>Gain Obj 2</t>
  </si>
  <si>
    <t>N</t>
  </si>
  <si>
    <t>Y</t>
  </si>
  <si>
    <t>MEAN</t>
  </si>
  <si>
    <t>Standard Dev</t>
  </si>
  <si>
    <t>Met Objective</t>
  </si>
  <si>
    <t xml:space="preserve">Met Obj 1 Pre              (Y or N) </t>
  </si>
  <si>
    <t>Met Obj 1 Pre      (Y or N)</t>
  </si>
  <si>
    <t xml:space="preserve">Met Obj 2  Post             (Y or N) </t>
  </si>
  <si>
    <t>Adam</t>
  </si>
  <si>
    <t>Standard Deviation</t>
  </si>
  <si>
    <t>Met Obj 2 Pre      (Y or N)</t>
  </si>
  <si>
    <t>Austin</t>
  </si>
  <si>
    <t>Caleb</t>
  </si>
  <si>
    <t>Ashley</t>
  </si>
  <si>
    <t>Jacob</t>
  </si>
  <si>
    <t>10 points possible</t>
  </si>
  <si>
    <t>Pretest Obj 3</t>
  </si>
  <si>
    <t>Met Obj 3 Pre      (Y or N)</t>
  </si>
  <si>
    <t>Posttest Obj 3</t>
  </si>
  <si>
    <t>Gain Obj 3</t>
  </si>
  <si>
    <t>Pretest Obj 4</t>
  </si>
  <si>
    <t>Posttest Obj 4</t>
  </si>
  <si>
    <t>Gain Obj 4</t>
  </si>
  <si>
    <t>Student 5</t>
  </si>
  <si>
    <t>Student 20</t>
  </si>
  <si>
    <t>Student 21</t>
  </si>
  <si>
    <t>Student 1</t>
  </si>
  <si>
    <t>Student 2</t>
  </si>
  <si>
    <t>Student 3</t>
  </si>
  <si>
    <t>Student 4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</si>
  <si>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</si>
  <si>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</si>
  <si>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</si>
  <si>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</si>
  <si>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</si>
  <si>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</si>
  <si>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</si>
  <si>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</si>
  <si>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</si>
  <si>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</si>
  <si>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</si>
  <si>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</si>
  <si>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</si>
  <si>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</si>
  <si>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22</t>
  </si>
  <si>
    <t>5 points possible</t>
  </si>
  <si>
    <t>n</t>
  </si>
  <si>
    <t>Student 23</t>
  </si>
  <si>
    <t>Met Objective 1 and 2 at 8 points</t>
  </si>
  <si>
    <t>TOTAL</t>
  </si>
  <si>
    <t>Total Students - Obj. 1 and 2:</t>
  </si>
  <si>
    <t>Total Students - Obj. 3:</t>
  </si>
  <si>
    <t>Total Objective Attempts</t>
  </si>
  <si>
    <t>Cumulative</t>
  </si>
  <si>
    <t># Met (Yes)</t>
  </si>
  <si>
    <t>% Yes</t>
  </si>
  <si>
    <t># Did Not Meet (No)</t>
  </si>
  <si>
    <t>% No</t>
  </si>
  <si>
    <t xml:space="preserve"> # of students who Increased Scores from pre-test to post-test</t>
  </si>
  <si>
    <t>% of students who Increased Scores from pre-test to post-test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</si>
  <si>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Average % of gain, per class, in scores from pre-test to post-test</t>
    </r>
  </si>
  <si>
    <t>* Explanation:</t>
  </si>
  <si>
    <t>Calculated % gain of each class objective. Calculated weighted gain of each objective (Gain % multplied by Class Pop). Added Weighted gain of all classes for each obj. Divided by TOTAL Pop. of each obj.</t>
  </si>
  <si>
    <t>Obj. 1 Pre-Test</t>
  </si>
  <si>
    <t>Obj. 2 Pre-Test</t>
  </si>
  <si>
    <t>Obj. 2 Post-Test</t>
  </si>
  <si>
    <t>Obj. 1 Post-Test</t>
  </si>
  <si>
    <t>Obj. 3 Pre-Test</t>
  </si>
  <si>
    <t>Obj. 3 Post-Test</t>
  </si>
  <si>
    <t>Fall '15</t>
  </si>
  <si>
    <t>Spring '16</t>
  </si>
  <si>
    <t>Ayden</t>
  </si>
  <si>
    <t>Blake</t>
  </si>
  <si>
    <t>David</t>
  </si>
  <si>
    <t>Elizabeth</t>
  </si>
  <si>
    <t>Erica</t>
  </si>
  <si>
    <t>y</t>
  </si>
  <si>
    <t>Gavin</t>
  </si>
  <si>
    <t xml:space="preserve">Haily </t>
  </si>
  <si>
    <t>Haylie</t>
  </si>
  <si>
    <t>Jodi</t>
  </si>
  <si>
    <t>Justin</t>
  </si>
  <si>
    <t>Kamar</t>
  </si>
  <si>
    <t>Kayla</t>
  </si>
  <si>
    <t>Kentin</t>
  </si>
  <si>
    <t>Madyson</t>
  </si>
  <si>
    <t>McKenna</t>
  </si>
  <si>
    <t>Sydney</t>
  </si>
  <si>
    <t>Met Objective 1 at 6 points</t>
  </si>
  <si>
    <t>Met Objective 2 at 2.5 points</t>
  </si>
  <si>
    <t xml:space="preserve">10 points possible </t>
  </si>
  <si>
    <t xml:space="preserve">5 points possible </t>
  </si>
  <si>
    <t>Met Obj 3 Pre (Y or N)</t>
  </si>
  <si>
    <t>Met Obj 3 Post (Y or N)</t>
  </si>
  <si>
    <t xml:space="preserve">Met Obj 4 Pre (Y or N) </t>
  </si>
  <si>
    <t xml:space="preserve">Posttest Obj 4 </t>
  </si>
  <si>
    <t xml:space="preserve">Met Obj 4 Post (Y or N) </t>
  </si>
  <si>
    <t xml:space="preserve">Gain Obj 4 </t>
  </si>
  <si>
    <t>Harrison</t>
  </si>
  <si>
    <t>Rachel</t>
  </si>
  <si>
    <t>Shelby</t>
  </si>
  <si>
    <t xml:space="preserve">Shelby </t>
  </si>
  <si>
    <t xml:space="preserve">Andrew </t>
  </si>
  <si>
    <t xml:space="preserve">Olivia </t>
  </si>
  <si>
    <t xml:space="preserve">Easton </t>
  </si>
  <si>
    <t>Brennan</t>
  </si>
  <si>
    <t>Grace</t>
  </si>
  <si>
    <t>Josh</t>
  </si>
  <si>
    <t xml:space="preserve">Trevor </t>
  </si>
  <si>
    <t xml:space="preserve">Renea </t>
  </si>
  <si>
    <t xml:space="preserve">Natasha </t>
  </si>
  <si>
    <t xml:space="preserve">Natalie </t>
  </si>
  <si>
    <t xml:space="preserve">Bridget </t>
  </si>
  <si>
    <t xml:space="preserve">Taylor </t>
  </si>
  <si>
    <t xml:space="preserve">Austin </t>
  </si>
  <si>
    <t xml:space="preserve">Kendall </t>
  </si>
  <si>
    <t xml:space="preserve">Matt </t>
  </si>
  <si>
    <t>Payton</t>
  </si>
  <si>
    <t>Ben</t>
  </si>
  <si>
    <t xml:space="preserve">Y </t>
  </si>
  <si>
    <t xml:space="preserve">Lucas </t>
  </si>
  <si>
    <t xml:space="preserve">Emily </t>
  </si>
  <si>
    <t xml:space="preserve">Gabby </t>
  </si>
  <si>
    <t xml:space="preserve">Kelly </t>
  </si>
  <si>
    <t xml:space="preserve">Dylan </t>
  </si>
  <si>
    <t xml:space="preserve">Met Objective 1 and 4 at 4 points; Met Objective 2 and 3 at 7 points. </t>
  </si>
  <si>
    <t xml:space="preserve">Met Obj 2  Post           (Y or N) </t>
  </si>
  <si>
    <t>Met Obj    3 Pre           (Y or N)</t>
  </si>
  <si>
    <t>Met Obj    4 Pre           (Y or N)</t>
  </si>
  <si>
    <t>Postest Obj 4</t>
  </si>
  <si>
    <t>Met Obj   4 Post      (Y or N)</t>
  </si>
  <si>
    <t>Taylor</t>
  </si>
  <si>
    <t>Katelyn</t>
  </si>
  <si>
    <t>Jessica</t>
  </si>
  <si>
    <t>Avery</t>
  </si>
  <si>
    <t>Hannah S.</t>
  </si>
  <si>
    <t>Hannah T.</t>
  </si>
  <si>
    <t>Savannah H.</t>
  </si>
  <si>
    <t>Minny</t>
  </si>
  <si>
    <t>Savana S.</t>
  </si>
  <si>
    <t>Madison</t>
  </si>
  <si>
    <t>Klaire</t>
  </si>
  <si>
    <t>Aissata</t>
  </si>
  <si>
    <t>Robert</t>
  </si>
  <si>
    <t>Shamyn</t>
  </si>
  <si>
    <t>Anthony</t>
  </si>
  <si>
    <t>Triston</t>
  </si>
  <si>
    <t>Drew</t>
  </si>
  <si>
    <t>Branden</t>
  </si>
  <si>
    <t>Clayton</t>
  </si>
  <si>
    <t>Jack</t>
  </si>
  <si>
    <t>Joey</t>
  </si>
  <si>
    <t>Casey</t>
  </si>
  <si>
    <t>Shawn</t>
  </si>
  <si>
    <t>Met Criteria at 3</t>
  </si>
  <si>
    <t>met Obj 3 pre (y or n)</t>
  </si>
  <si>
    <t>Met Obj 3 (y or N)</t>
  </si>
  <si>
    <t>Met Obj 4 pre (y or n)</t>
  </si>
  <si>
    <t>Met Obj 4 Post (y or n)</t>
  </si>
  <si>
    <t>5points possible</t>
  </si>
  <si>
    <t>Posttest Obj 1</t>
  </si>
  <si>
    <t xml:space="preserve">Pretest Obj 3 </t>
  </si>
  <si>
    <t xml:space="preserve">Met Obj 3 Post ( Y or N) </t>
  </si>
  <si>
    <t xml:space="preserve">Pretest Obj 4 </t>
  </si>
  <si>
    <t xml:space="preserve">Met Obj 4 Pre (Y Or N) </t>
  </si>
  <si>
    <t xml:space="preserve">Met Obj 4 Post ( Y or N) </t>
  </si>
  <si>
    <t xml:space="preserve">Caleb </t>
  </si>
  <si>
    <t xml:space="preserve">Met Objective 1 and 4 at 4 out of 5 and Objective 2 and 3 at 7 out of 10. </t>
  </si>
  <si>
    <t>Met Obj 3 Pre               (Y or N)</t>
  </si>
  <si>
    <t>Met Obj 3 Pre             (Y or N)</t>
  </si>
  <si>
    <t>Met Obj 4 Pre             (Y or N)</t>
  </si>
  <si>
    <t>Met Obj 4 Post          (Y or N)</t>
  </si>
  <si>
    <t>Met Objective at 3</t>
  </si>
  <si>
    <t>No Fall Data Available</t>
  </si>
  <si>
    <t>Class 1</t>
  </si>
  <si>
    <t>Class 2</t>
  </si>
  <si>
    <t>Class 3</t>
  </si>
  <si>
    <t>Class 4</t>
  </si>
  <si>
    <t>Class 5</t>
  </si>
  <si>
    <t>Total Yes</t>
  </si>
  <si>
    <t>Total No</t>
  </si>
  <si>
    <t>Total Students</t>
  </si>
  <si>
    <t>Pos Gain 1</t>
  </si>
  <si>
    <t>Pos Gain 2</t>
  </si>
  <si>
    <t>Students that met 3 Obj</t>
  </si>
  <si>
    <t>Students that met 2 Obj</t>
  </si>
  <si>
    <t>Students that met 1 Obj</t>
  </si>
  <si>
    <t>Students that met 0 Obj</t>
  </si>
  <si>
    <t>Pos Gain 3</t>
  </si>
  <si>
    <t>TWS Whole Class Analysis for All Teacher Candidates in PE Program</t>
  </si>
  <si>
    <t>4 points possible</t>
    <phoneticPr fontId="4" type="noConversion"/>
  </si>
  <si>
    <t>Pretest Rules</t>
    <phoneticPr fontId="4" type="noConversion"/>
  </si>
  <si>
    <t>Met</t>
    <phoneticPr fontId="4" type="noConversion"/>
  </si>
  <si>
    <t>Posttest Rules</t>
    <phoneticPr fontId="4" type="noConversion"/>
  </si>
  <si>
    <t>Pretest Skills</t>
    <phoneticPr fontId="4" type="noConversion"/>
  </si>
  <si>
    <t>Posttest Skills</t>
    <phoneticPr fontId="4" type="noConversion"/>
  </si>
  <si>
    <t>Y</t>
    <phoneticPr fontId="4" type="noConversion"/>
  </si>
  <si>
    <t>N</t>
    <phoneticPr fontId="4" type="noConversion"/>
  </si>
  <si>
    <t>Class 6</t>
  </si>
  <si>
    <t>tiana</t>
  </si>
  <si>
    <t>Macy</t>
  </si>
  <si>
    <t>Audrey</t>
  </si>
  <si>
    <t>Libby</t>
  </si>
  <si>
    <t>Ally</t>
  </si>
  <si>
    <t>Caitlin</t>
  </si>
  <si>
    <t>Angel</t>
  </si>
  <si>
    <t>Winter</t>
  </si>
  <si>
    <t>Veronica</t>
  </si>
  <si>
    <t>Kylie</t>
  </si>
  <si>
    <t>Hope</t>
  </si>
  <si>
    <t>Alexi</t>
  </si>
  <si>
    <t>Kiarra</t>
  </si>
  <si>
    <t>Erin</t>
  </si>
  <si>
    <t>Haley</t>
  </si>
  <si>
    <t>Leah</t>
  </si>
  <si>
    <t xml:space="preserve">Kaitlyn </t>
  </si>
  <si>
    <t>Kelsey</t>
  </si>
  <si>
    <t>Hailey</t>
  </si>
  <si>
    <t>Miranda</t>
  </si>
  <si>
    <t>Bella</t>
  </si>
  <si>
    <t>Jenna</t>
  </si>
  <si>
    <t>Shalonda</t>
  </si>
  <si>
    <t>Kayce</t>
  </si>
  <si>
    <t>Ahjahnae</t>
  </si>
  <si>
    <t>Jasmine</t>
  </si>
  <si>
    <t>Postest Obj 2</t>
  </si>
  <si>
    <t>Postest Obj 3</t>
  </si>
  <si>
    <t>Total Attempts</t>
  </si>
  <si>
    <t>Yes</t>
  </si>
  <si>
    <t>No</t>
  </si>
  <si>
    <t>N/A</t>
  </si>
  <si>
    <t>OBJ 1</t>
  </si>
  <si>
    <t>GAIN OBJ 1</t>
  </si>
  <si>
    <t>OBJ 2</t>
  </si>
  <si>
    <t>GAIN OBJ 2</t>
  </si>
  <si>
    <t>OBJ 3</t>
  </si>
  <si>
    <t>GAIN OBJ 3</t>
  </si>
  <si>
    <t>Explanation:</t>
  </si>
  <si>
    <t>Calculated the % gain of each class for obj 1. Calculated weighted gain of obj 1 (Gain % multplied by Class Pop). Added Weighted gain of all classes for obj 1. Divided by TOTAL Pop.</t>
  </si>
  <si>
    <t>POP</t>
  </si>
  <si>
    <t>AVG % GAIN</t>
  </si>
  <si>
    <t>WEIGHTED</t>
  </si>
  <si>
    <t>Students met 100% of Pre Objectives</t>
  </si>
  <si>
    <t>Students met 100% of Post Objectives</t>
  </si>
  <si>
    <t>Students met 2 of 3 Pre Objectives</t>
  </si>
  <si>
    <t>Students met 2 of 3 Post Objectives</t>
  </si>
  <si>
    <t>Students met 1 of 2 or 1 of 3 Pre Objectives</t>
  </si>
  <si>
    <t>Students met 1 of 2 or 1 of 3 Post Objectives</t>
  </si>
  <si>
    <t>Students met 0 Pre Objectives</t>
  </si>
  <si>
    <t>Students met 0 Post Objectives</t>
  </si>
  <si>
    <t>TWS Gap Group Analysis for All Teacher Candidates in PE Program</t>
  </si>
  <si>
    <t>Pre</t>
  </si>
  <si>
    <t>Post</t>
  </si>
  <si>
    <t xml:space="preserve">w/ only 2 Obj. </t>
  </si>
  <si>
    <t>54 Students</t>
  </si>
  <si>
    <t>* That met 2 of 2 Pre</t>
  </si>
  <si>
    <t>* That met 2 of 2 Post</t>
  </si>
  <si>
    <t>12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</si>
</sst>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0.000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9C0006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0" fontId="10" fillId="2" borderId="0" applyNumberFormat="0" applyBorder="0" applyAlignment="0" applyProtection="0"/>
    <xf numFmtId="0" fontId="11" fillId="0" borderId="0"/>
    <xf numFmtId="0" fontId="9" fillId="0" borderId="0"/>
  </cellStyleXfs>
  <cellXfs count="51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0" fillId="0" borderId="0" xfId="0" applyNumberFormat="1"/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2" fontId="5" fillId="0" borderId="0" xfId="0" applyNumberFormat="1" applyFont="1"/>
    <xf numFmtId="9" fontId="5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0" fillId="0" borderId="0" xfId="0" applyNumberFormat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1" xfId="0" applyFont="1" applyBorder="1"/>
    <xf numFmtId="0" fontId="6" fillId="0" borderId="2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right"/>
    </xf>
    <xf numFmtId="9" fontId="5" fillId="0" borderId="2" xfId="0" applyNumberFormat="1" applyFont="1" applyBorder="1" applyAlignment="1">
      <alignment horizontal="right"/>
    </xf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1" xfId="0" applyFont="1" applyBorder="1"/>
    <xf numFmtId="0" fontId="6" fillId="0" borderId="2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right"/>
    </xf>
    <xf numFmtId="9" fontId="5" fillId="0" borderId="2" xfId="0" applyNumberFormat="1" applyFont="1" applyBorder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4" borderId="3" xfId="0" applyFill="1" applyBorder="1" applyAlignment="1">
      <alignment vertical="center"/>
    </xf>
    <xf numFmtId="0" fontId="0" fillId="3" borderId="3" xfId="0" applyFill="1" applyBorder="1" applyAlignment="1">
      <alignment horizontal="left" inden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5" xfId="0" applyBorder="1"/>
    <xf numFmtId="0" fontId="0" fillId="3" borderId="3" xfId="0" applyFill="1" applyBorder="1" applyAlignment="1">
      <alignment horizontal="left" wrapText="1" indent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3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3" xfId="0" applyFill="1" applyBorder="1"/>
    <xf numFmtId="0" fontId="2" fillId="0" borderId="10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 applyAlignment="1">
      <alignment horizontal="center"/>
    </xf>
    <xf numFmtId="0" fontId="0" fillId="3" borderId="16" xfId="0" applyFill="1" applyBorder="1"/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5" borderId="8" xfId="0" applyFill="1" applyBorder="1"/>
    <xf numFmtId="0" fontId="0" fillId="5" borderId="9" xfId="0" applyFill="1" applyBorder="1"/>
    <xf numFmtId="0" fontId="0" fillId="0" borderId="0" xfId="0" applyBorder="1" applyAlignment="1">
      <alignment horizontal="center"/>
    </xf>
    <xf numFmtId="0" fontId="2" fillId="0" borderId="20" xfId="0" applyFont="1" applyBorder="1"/>
    <xf numFmtId="0" fontId="2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90" shrinkToFit="1"/>
    </xf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Font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0" xfId="0" applyFont="1" applyBorder="1"/>
    <xf numFmtId="0" fontId="0" fillId="0" borderId="21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9" fontId="0" fillId="0" borderId="0" xfId="0" applyNumberFormat="1" applyFont="1" applyBorder="1"/>
    <xf numFmtId="0" fontId="0" fillId="0" borderId="22" xfId="0" applyFont="1" applyBorder="1"/>
    <xf numFmtId="0" fontId="0" fillId="0" borderId="15" xfId="0" applyFont="1" applyBorder="1"/>
    <xf numFmtId="0" fontId="0" fillId="0" borderId="23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0" xfId="0" applyFont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textRotation="9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" textRotation="90"/>
    </xf>
    <xf numFmtId="0" fontId="0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4" xfId="0" applyFont="1" applyBorder="1"/>
    <xf numFmtId="0" fontId="0" fillId="0" borderId="3" xfId="0" applyFont="1" applyBorder="1"/>
    <xf numFmtId="0" fontId="0" fillId="0" borderId="8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4" borderId="3" xfId="0" applyFill="1" applyBorder="1" applyAlignment="1">
      <alignment horizontal="left" vertical="center"/>
    </xf>
    <xf numFmtId="164" fontId="0" fillId="0" borderId="6" xfId="0" applyNumberForma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3" borderId="27" xfId="0" applyFill="1" applyBorder="1"/>
    <xf numFmtId="0" fontId="2" fillId="3" borderId="23" xfId="0" applyFont="1" applyFill="1" applyBorder="1" applyAlignment="1">
      <alignment horizontal="center"/>
    </xf>
    <xf numFmtId="0" fontId="2" fillId="3" borderId="28" xfId="0" applyFont="1" applyFill="1" applyBorder="1"/>
    <xf numFmtId="0" fontId="0" fillId="0" borderId="16" xfId="0" applyFill="1" applyBorder="1" applyAlignment="1">
      <alignment horizontal="center"/>
    </xf>
    <xf numFmtId="0" fontId="2" fillId="3" borderId="29" xfId="0" applyFont="1" applyFill="1" applyBorder="1"/>
    <xf numFmtId="0" fontId="0" fillId="0" borderId="3" xfId="0" applyFill="1" applyBorder="1" applyAlignment="1">
      <alignment horizontal="center"/>
    </xf>
    <xf numFmtId="0" fontId="0" fillId="3" borderId="10" xfId="0" applyFill="1" applyBorder="1"/>
    <xf numFmtId="0" fontId="2" fillId="3" borderId="30" xfId="0" applyFont="1" applyFill="1" applyBorder="1"/>
    <xf numFmtId="0" fontId="0" fillId="0" borderId="31" xfId="0" applyFill="1" applyBorder="1" applyAlignment="1">
      <alignment horizontal="center"/>
    </xf>
    <xf numFmtId="10" fontId="0" fillId="0" borderId="0" xfId="0" applyNumberFormat="1" applyFill="1"/>
    <xf numFmtId="0" fontId="0" fillId="3" borderId="8" xfId="0" applyFill="1" applyBorder="1"/>
    <xf numFmtId="0" fontId="0" fillId="3" borderId="9" xfId="0" applyFill="1" applyBorder="1"/>
    <xf numFmtId="0" fontId="0" fillId="3" borderId="34" xfId="0" applyFill="1" applyBorder="1"/>
    <xf numFmtId="0" fontId="2" fillId="3" borderId="3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textRotation="90" wrapText="1"/>
    </xf>
    <xf numFmtId="0" fontId="0" fillId="0" borderId="2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vertical="center" wrapText="1"/>
    </xf>
    <xf numFmtId="9" fontId="0" fillId="0" borderId="0" xfId="0" applyNumberFormat="1" applyFill="1"/>
    <xf numFmtId="0" fontId="3" fillId="0" borderId="18" xfId="0" applyFont="1" applyFill="1" applyBorder="1"/>
    <xf numFmtId="0" fontId="3" fillId="0" borderId="18" xfId="0" applyFont="1" applyFill="1" applyBorder="1" applyAlignment="1">
      <alignment horizontal="center" vertical="center"/>
    </xf>
    <xf numFmtId="0" fontId="0" fillId="0" borderId="18" xfId="0" applyFont="1" applyFill="1" applyBorder="1"/>
    <xf numFmtId="0" fontId="0" fillId="0" borderId="19" xfId="0" applyFont="1" applyFill="1" applyBorder="1"/>
    <xf numFmtId="0" fontId="0" fillId="0" borderId="0" xfId="0" applyFont="1" applyFill="1"/>
    <xf numFmtId="0" fontId="0" fillId="0" borderId="2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21" xfId="0" applyFont="1" applyFill="1" applyBorder="1"/>
    <xf numFmtId="0" fontId="3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textRotation="90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quotePrefix="1" applyFont="1" applyFill="1" applyBorder="1"/>
    <xf numFmtId="2" fontId="3" fillId="0" borderId="0" xfId="0" applyNumberFormat="1" applyFont="1" applyFill="1" applyBorder="1"/>
    <xf numFmtId="9" fontId="3" fillId="0" borderId="0" xfId="0" applyNumberFormat="1" applyFont="1" applyFill="1" applyBorder="1"/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Border="1"/>
    <xf numFmtId="9" fontId="0" fillId="0" borderId="0" xfId="0" applyNumberFormat="1" applyFont="1" applyFill="1" applyBorder="1"/>
    <xf numFmtId="10" fontId="0" fillId="0" borderId="0" xfId="0" applyNumberFormat="1" applyFont="1" applyFill="1" applyBorder="1"/>
    <xf numFmtId="0" fontId="0" fillId="0" borderId="22" xfId="0" applyFont="1" applyFill="1" applyBorder="1"/>
    <xf numFmtId="0" fontId="0" fillId="0" borderId="15" xfId="0" applyFont="1" applyFill="1" applyBorder="1"/>
    <xf numFmtId="0" fontId="0" fillId="0" borderId="23" xfId="0" applyFont="1" applyFill="1" applyBorder="1"/>
    <xf numFmtId="0" fontId="0" fillId="0" borderId="0" xfId="0" quotePrefix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textRotation="90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3" fillId="0" borderId="0" xfId="0" applyFont="1" applyFill="1" applyAlignment="1">
      <alignment horizontal="center" textRotation="90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vertical="center" wrapText="1"/>
    </xf>
    <xf numFmtId="0" fontId="0" fillId="0" borderId="24" xfId="0" applyFont="1" applyFill="1" applyBorder="1"/>
    <xf numFmtId="0" fontId="0" fillId="0" borderId="3" xfId="0" applyFont="1" applyFill="1" applyBorder="1"/>
    <xf numFmtId="0" fontId="0" fillId="0" borderId="34" xfId="0" applyFill="1" applyBorder="1"/>
    <xf numFmtId="0" fontId="2" fillId="0" borderId="35" xfId="0" applyFont="1" applyFill="1" applyBorder="1" applyAlignment="1">
      <alignment horizontal="center"/>
    </xf>
    <xf numFmtId="0" fontId="0" fillId="0" borderId="27" xfId="0" applyFill="1" applyBorder="1"/>
    <xf numFmtId="0" fontId="2" fillId="0" borderId="23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0" fillId="0" borderId="10" xfId="0" applyFill="1" applyBorder="1"/>
    <xf numFmtId="0" fontId="2" fillId="0" borderId="30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0" xfId="0" quotePrefix="1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10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11" xfId="0" applyFont="1" applyFill="1" applyBorder="1" applyAlignment="1">
      <alignment horizontal="left" vertical="top" wrapText="1"/>
    </xf>
    <xf numFmtId="0" fontId="0" fillId="5" borderId="12" xfId="0" applyFont="1" applyFill="1" applyBorder="1" applyAlignment="1">
      <alignment horizontal="left" vertical="top" wrapText="1"/>
    </xf>
    <xf numFmtId="0" fontId="0" fillId="5" borderId="13" xfId="0" applyFont="1" applyFill="1" applyBorder="1" applyAlignment="1">
      <alignment horizontal="left" vertical="top" wrapText="1"/>
    </xf>
    <xf numFmtId="0" fontId="0" fillId="5" borderId="14" xfId="0" applyFont="1" applyFill="1" applyBorder="1" applyAlignment="1">
      <alignment horizontal="left" vertical="top" wrapText="1"/>
    </xf>
    <xf numFmtId="9" fontId="0" fillId="0" borderId="4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167" fontId="2" fillId="0" borderId="32" xfId="0" applyNumberFormat="1" applyFont="1" applyFill="1" applyBorder="1" applyAlignment="1">
      <alignment horizontal="center"/>
    </xf>
    <xf numFmtId="167" fontId="2" fillId="0" borderId="33" xfId="0" applyNumberFormat="1" applyFont="1" applyFill="1" applyBorder="1" applyAlignment="1">
      <alignment horizontal="center"/>
    </xf>
    <xf numFmtId="166" fontId="2" fillId="0" borderId="37" xfId="0" applyNumberFormat="1" applyFont="1" applyFill="1" applyBorder="1" applyAlignment="1">
      <alignment horizontal="center"/>
    </xf>
    <xf numFmtId="166" fontId="2" fillId="0" borderId="38" xfId="0" applyNumberFormat="1" applyFont="1" applyFill="1" applyBorder="1" applyAlignment="1">
      <alignment horizontal="center"/>
    </xf>
    <xf numFmtId="166" fontId="2" fillId="0" borderId="39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166" fontId="0" fillId="0" borderId="23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24" xfId="0" applyNumberFormat="1" applyFill="1" applyBorder="1" applyAlignment="1">
      <alignment horizontal="center"/>
    </xf>
    <xf numFmtId="166" fontId="3" fillId="0" borderId="20" xfId="0" applyNumberFormat="1" applyFont="1" applyFill="1" applyBorder="1" applyAlignment="1">
      <alignment horizontal="center"/>
    </xf>
    <xf numFmtId="166" fontId="3" fillId="0" borderId="21" xfId="0" applyNumberFormat="1" applyFont="1" applyFill="1" applyBorder="1" applyAlignment="1">
      <alignment horizontal="center"/>
    </xf>
    <xf numFmtId="166" fontId="0" fillId="0" borderId="20" xfId="0" applyNumberFormat="1" applyFill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6" fontId="3" fillId="0" borderId="22" xfId="0" applyNumberFormat="1" applyFont="1" applyFill="1" applyBorder="1" applyAlignment="1">
      <alignment horizontal="center"/>
    </xf>
    <xf numFmtId="166" fontId="3" fillId="0" borderId="23" xfId="0" applyNumberFormat="1" applyFon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center"/>
    </xf>
    <xf numFmtId="166" fontId="1" fillId="0" borderId="6" xfId="0" applyNumberFormat="1" applyFont="1" applyFill="1" applyBorder="1" applyAlignment="1">
      <alignment horizontal="center"/>
    </xf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6" fontId="1" fillId="0" borderId="22" xfId="0" applyNumberFormat="1" applyFont="1" applyFill="1" applyBorder="1" applyAlignment="1">
      <alignment horizontal="center"/>
    </xf>
    <xf numFmtId="166" fontId="1" fillId="0" borderId="2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3" borderId="36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165" fontId="0" fillId="0" borderId="24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</cellXfs>
  <cellStyles count="9">
    <cellStyle name="Bad 2" xfId="6"/>
    <cellStyle name="Excel Built-in Normal" xfId="7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tabSelected="1" workbookViewId="0"/>
  </sheetViews>
  <sheetFormatPr defaultRowHeight="15" x14ac:dyDescent="0.25"/>
  <cols>
    <col min="3" max="3" width="25.85546875" customWidth="1"/>
    <col min="4" max="4" width="8.7109375" style="267" customWidth="1"/>
    <col min="5" max="5" width="9" customWidth="1"/>
    <col min="6" max="6" width="10" customWidth="1"/>
    <col min="7" max="7" width="7.85546875" style="187" customWidth="1"/>
    <col min="8" max="8" width="8.5703125" style="187" customWidth="1"/>
    <col min="9" max="9" width="8.42578125" customWidth="1"/>
    <col min="10" max="10" width="11.140625" bestFit="1" customWidth="1"/>
    <col min="11" max="11" width="12" customWidth="1"/>
  </cols>
  <sheetData>
    <row r="1" spans="2:11" ht="15.75" thickBot="1" x14ac:dyDescent="0.3"/>
    <row r="2" spans="2:11" ht="15.75" thickTop="1" x14ac:dyDescent="0.25">
      <c r="B2" s="191"/>
      <c r="C2" s="199"/>
      <c r="D2" s="278"/>
      <c r="E2" s="199"/>
      <c r="F2" s="199"/>
      <c r="G2" s="199"/>
      <c r="H2" s="199"/>
      <c r="I2" s="199"/>
      <c r="J2" s="199"/>
      <c r="K2" s="200"/>
    </row>
    <row r="3" spans="2:11" x14ac:dyDescent="0.25">
      <c r="B3" s="421" t="s">
        <v>201</v>
      </c>
      <c r="C3" s="422"/>
      <c r="D3" s="422"/>
      <c r="E3" s="422"/>
      <c r="F3" s="422"/>
      <c r="G3" s="422"/>
      <c r="H3" s="422"/>
      <c r="I3" s="422"/>
      <c r="J3" s="422"/>
      <c r="K3" s="423"/>
    </row>
    <row r="4" spans="2:11" x14ac:dyDescent="0.25">
      <c r="B4" s="210"/>
      <c r="C4" s="190"/>
      <c r="D4" s="265"/>
      <c r="E4" s="190"/>
      <c r="F4" s="190"/>
      <c r="G4" s="220"/>
      <c r="H4" s="220"/>
      <c r="I4" s="190"/>
      <c r="J4" s="190"/>
      <c r="K4" s="202"/>
    </row>
    <row r="5" spans="2:11" x14ac:dyDescent="0.25">
      <c r="B5" s="201"/>
      <c r="C5" s="212"/>
      <c r="D5" s="417" t="s">
        <v>81</v>
      </c>
      <c r="E5" s="418"/>
      <c r="F5" s="419"/>
      <c r="G5" s="417" t="s">
        <v>82</v>
      </c>
      <c r="H5" s="418"/>
      <c r="I5" s="419"/>
      <c r="J5" s="302"/>
      <c r="K5" s="202"/>
    </row>
    <row r="6" spans="2:11" x14ac:dyDescent="0.25">
      <c r="B6" s="203"/>
      <c r="C6" s="211" t="s">
        <v>62</v>
      </c>
      <c r="D6" s="400" t="s">
        <v>242</v>
      </c>
      <c r="E6" s="401"/>
      <c r="F6" s="402"/>
      <c r="G6" s="403">
        <v>141</v>
      </c>
      <c r="H6" s="404"/>
      <c r="I6" s="405"/>
      <c r="J6" s="188">
        <v>141</v>
      </c>
      <c r="K6" s="204"/>
    </row>
    <row r="7" spans="2:11" x14ac:dyDescent="0.25">
      <c r="B7" s="203"/>
      <c r="C7" s="211" t="s">
        <v>63</v>
      </c>
      <c r="D7" s="400" t="s">
        <v>242</v>
      </c>
      <c r="E7" s="401"/>
      <c r="F7" s="402"/>
      <c r="G7" s="403">
        <v>87</v>
      </c>
      <c r="H7" s="404"/>
      <c r="I7" s="405"/>
      <c r="J7" s="188">
        <v>87</v>
      </c>
      <c r="K7" s="204"/>
    </row>
    <row r="8" spans="2:11" x14ac:dyDescent="0.25">
      <c r="B8" s="203"/>
      <c r="C8" s="213" t="s">
        <v>64</v>
      </c>
      <c r="D8" s="400" t="s">
        <v>242</v>
      </c>
      <c r="E8" s="401"/>
      <c r="F8" s="402"/>
      <c r="G8" s="424">
        <v>737</v>
      </c>
      <c r="H8" s="425"/>
      <c r="I8" s="426"/>
      <c r="J8" s="188">
        <v>737</v>
      </c>
      <c r="K8" s="204"/>
    </row>
    <row r="9" spans="2:11" x14ac:dyDescent="0.25">
      <c r="B9" s="203"/>
      <c r="C9" s="189"/>
      <c r="D9" s="265"/>
      <c r="E9" s="189"/>
      <c r="F9" s="189"/>
      <c r="G9" s="189"/>
      <c r="H9" s="189"/>
      <c r="I9" s="189"/>
      <c r="J9" s="189"/>
      <c r="K9" s="204"/>
    </row>
    <row r="10" spans="2:11" x14ac:dyDescent="0.25">
      <c r="B10" s="203"/>
      <c r="C10" s="189"/>
      <c r="D10" s="265"/>
      <c r="E10" s="189"/>
      <c r="F10" s="189"/>
      <c r="G10" s="189"/>
      <c r="H10" s="189"/>
      <c r="I10" s="189"/>
      <c r="J10" s="189"/>
      <c r="K10" s="204"/>
    </row>
    <row r="11" spans="2:11" x14ac:dyDescent="0.25">
      <c r="B11" s="203"/>
      <c r="C11" s="192"/>
      <c r="D11" s="282" t="s">
        <v>75</v>
      </c>
      <c r="E11" s="192" t="s">
        <v>78</v>
      </c>
      <c r="F11" s="192" t="s">
        <v>76</v>
      </c>
      <c r="G11" s="192" t="s">
        <v>77</v>
      </c>
      <c r="H11" s="192" t="s">
        <v>79</v>
      </c>
      <c r="I11" s="192" t="s">
        <v>80</v>
      </c>
      <c r="J11" s="192" t="s">
        <v>65</v>
      </c>
      <c r="K11" s="204"/>
    </row>
    <row r="12" spans="2:11" x14ac:dyDescent="0.25">
      <c r="B12" s="203"/>
      <c r="C12" s="193" t="s">
        <v>66</v>
      </c>
      <c r="D12" s="263">
        <v>42</v>
      </c>
      <c r="E12" s="194">
        <v>104</v>
      </c>
      <c r="F12" s="188">
        <v>38</v>
      </c>
      <c r="G12" s="188">
        <v>99</v>
      </c>
      <c r="H12" s="188">
        <v>12</v>
      </c>
      <c r="I12" s="188">
        <v>60</v>
      </c>
      <c r="J12" s="188">
        <f>SUM(D12:I12)</f>
        <v>355</v>
      </c>
      <c r="K12" s="204"/>
    </row>
    <row r="13" spans="2:11" x14ac:dyDescent="0.25">
      <c r="B13" s="203"/>
      <c r="C13" s="193" t="s">
        <v>67</v>
      </c>
      <c r="D13" s="283">
        <v>0.29799999999999999</v>
      </c>
      <c r="E13" s="195">
        <v>0.73760000000000003</v>
      </c>
      <c r="F13" s="205">
        <v>0.26900000000000002</v>
      </c>
      <c r="G13" s="205">
        <v>0.70199999999999996</v>
      </c>
      <c r="H13" s="205">
        <v>0.13800000000000001</v>
      </c>
      <c r="I13" s="205">
        <v>0.69</v>
      </c>
      <c r="J13" s="205">
        <v>0.48159999999999997</v>
      </c>
      <c r="K13" s="204"/>
    </row>
    <row r="14" spans="2:11" x14ac:dyDescent="0.25">
      <c r="B14" s="203"/>
      <c r="C14" s="193"/>
      <c r="D14" s="279"/>
      <c r="E14" s="196"/>
      <c r="F14" s="196"/>
      <c r="G14" s="196"/>
      <c r="H14" s="196"/>
      <c r="I14" s="196"/>
      <c r="J14" s="198"/>
      <c r="K14" s="204"/>
    </row>
    <row r="15" spans="2:11" x14ac:dyDescent="0.25">
      <c r="B15" s="203"/>
      <c r="C15" s="193" t="s">
        <v>68</v>
      </c>
      <c r="D15" s="263">
        <v>99</v>
      </c>
      <c r="E15" s="194">
        <v>37</v>
      </c>
      <c r="F15" s="188">
        <v>103</v>
      </c>
      <c r="G15" s="188">
        <v>41</v>
      </c>
      <c r="H15" s="188">
        <v>75</v>
      </c>
      <c r="I15" s="188">
        <v>27</v>
      </c>
      <c r="J15" s="188">
        <f>SUM(D15:I15)</f>
        <v>382</v>
      </c>
      <c r="K15" s="204"/>
    </row>
    <row r="16" spans="2:11" x14ac:dyDescent="0.25">
      <c r="B16" s="203"/>
      <c r="C16" s="193" t="s">
        <v>69</v>
      </c>
      <c r="D16" s="283">
        <v>0.70199999999999996</v>
      </c>
      <c r="E16" s="195">
        <v>0.26200000000000001</v>
      </c>
      <c r="F16" s="285">
        <v>0.73</v>
      </c>
      <c r="G16" s="205">
        <v>0.29099999999999998</v>
      </c>
      <c r="H16" s="205">
        <v>0.86199999999999999</v>
      </c>
      <c r="I16" s="285">
        <v>0.31</v>
      </c>
      <c r="J16" s="205">
        <v>0.51829999999999998</v>
      </c>
      <c r="K16" s="204"/>
    </row>
    <row r="17" spans="2:11" x14ac:dyDescent="0.25">
      <c r="B17" s="203"/>
      <c r="C17" s="193"/>
      <c r="D17" s="279"/>
      <c r="E17" s="196"/>
      <c r="F17" s="196"/>
      <c r="G17" s="196"/>
      <c r="H17" s="196"/>
      <c r="I17" s="196"/>
      <c r="J17" s="198"/>
      <c r="K17" s="204"/>
    </row>
    <row r="18" spans="2:11" ht="45" x14ac:dyDescent="0.25">
      <c r="B18" s="203"/>
      <c r="C18" s="197" t="s">
        <v>70</v>
      </c>
      <c r="D18" s="420">
        <v>95</v>
      </c>
      <c r="E18" s="399"/>
      <c r="F18" s="392">
        <v>97</v>
      </c>
      <c r="G18" s="393"/>
      <c r="H18" s="392">
        <v>82</v>
      </c>
      <c r="I18" s="393"/>
      <c r="J18" s="217">
        <v>274</v>
      </c>
      <c r="K18" s="204"/>
    </row>
    <row r="19" spans="2:11" ht="45" x14ac:dyDescent="0.25">
      <c r="B19" s="203"/>
      <c r="C19" s="197" t="s">
        <v>71</v>
      </c>
      <c r="D19" s="394">
        <v>0.67400000000000004</v>
      </c>
      <c r="E19" s="395"/>
      <c r="F19" s="394">
        <v>0.68799999999999994</v>
      </c>
      <c r="G19" s="395"/>
      <c r="H19" s="396">
        <v>0.9425</v>
      </c>
      <c r="I19" s="397"/>
      <c r="J19" s="214">
        <v>0.37169999999999997</v>
      </c>
      <c r="K19" s="204"/>
    </row>
    <row r="20" spans="2:11" x14ac:dyDescent="0.25">
      <c r="B20" s="203"/>
      <c r="C20" s="193"/>
      <c r="D20" s="279"/>
      <c r="E20" s="215"/>
      <c r="F20" s="215"/>
      <c r="G20" s="215"/>
      <c r="H20" s="215"/>
      <c r="I20" s="215"/>
      <c r="J20" s="216"/>
      <c r="K20" s="204"/>
    </row>
    <row r="21" spans="2:11" ht="45" x14ac:dyDescent="0.25">
      <c r="B21" s="203"/>
      <c r="C21" s="197" t="s">
        <v>72</v>
      </c>
      <c r="D21" s="398">
        <v>0.23250000000000001</v>
      </c>
      <c r="E21" s="399"/>
      <c r="F21" s="396">
        <v>0.26750000000000002</v>
      </c>
      <c r="G21" s="397"/>
      <c r="H21" s="396">
        <v>0.15939999999999999</v>
      </c>
      <c r="I21" s="397"/>
      <c r="J21" s="214">
        <v>0.12609999999999999</v>
      </c>
      <c r="K21" s="204"/>
    </row>
    <row r="22" spans="2:11" x14ac:dyDescent="0.25">
      <c r="B22" s="203"/>
      <c r="C22" s="189"/>
      <c r="D22" s="265"/>
      <c r="E22" s="189"/>
      <c r="F22" s="189"/>
      <c r="G22" s="189"/>
      <c r="H22" s="189"/>
      <c r="I22" s="189"/>
      <c r="J22" s="189"/>
      <c r="K22" s="204"/>
    </row>
    <row r="23" spans="2:11" x14ac:dyDescent="0.25">
      <c r="B23" s="203"/>
      <c r="C23" s="189"/>
      <c r="D23" s="265"/>
      <c r="E23" s="189"/>
      <c r="F23" s="189"/>
      <c r="G23" s="189"/>
      <c r="H23" s="189"/>
      <c r="I23" s="189"/>
      <c r="J23" s="189"/>
      <c r="K23" s="204"/>
    </row>
    <row r="24" spans="2:11" x14ac:dyDescent="0.25">
      <c r="B24" s="203"/>
      <c r="C24" s="189"/>
      <c r="D24" s="303">
        <v>13</v>
      </c>
      <c r="E24" s="189" t="s">
        <v>254</v>
      </c>
      <c r="F24" s="189"/>
      <c r="G24" s="189">
        <v>72</v>
      </c>
      <c r="H24" s="189" t="s">
        <v>255</v>
      </c>
      <c r="I24" s="269"/>
      <c r="J24" s="189"/>
      <c r="K24" s="204"/>
    </row>
    <row r="25" spans="2:11" x14ac:dyDescent="0.25">
      <c r="B25" s="203"/>
      <c r="C25" s="189"/>
      <c r="D25" s="303">
        <v>13</v>
      </c>
      <c r="E25" s="189" t="s">
        <v>256</v>
      </c>
      <c r="F25" s="189"/>
      <c r="G25" s="189">
        <v>22</v>
      </c>
      <c r="H25" s="189" t="s">
        <v>257</v>
      </c>
      <c r="I25" s="269"/>
      <c r="J25" s="189"/>
      <c r="K25" s="204"/>
    </row>
    <row r="26" spans="2:11" x14ac:dyDescent="0.25">
      <c r="B26" s="203"/>
      <c r="C26" s="189"/>
      <c r="D26" s="303">
        <v>37</v>
      </c>
      <c r="E26" s="189" t="s">
        <v>258</v>
      </c>
      <c r="F26" s="189"/>
      <c r="G26" s="189">
        <v>32</v>
      </c>
      <c r="H26" s="189" t="s">
        <v>259</v>
      </c>
      <c r="I26" s="269"/>
      <c r="J26" s="189"/>
      <c r="K26" s="204"/>
    </row>
    <row r="27" spans="2:11" s="187" customFormat="1" x14ac:dyDescent="0.25">
      <c r="B27" s="203"/>
      <c r="C27" s="189"/>
      <c r="D27" s="303">
        <v>78</v>
      </c>
      <c r="E27" s="304" t="s">
        <v>260</v>
      </c>
      <c r="F27" s="304"/>
      <c r="G27" s="304">
        <v>15</v>
      </c>
      <c r="H27" s="189" t="s">
        <v>261</v>
      </c>
      <c r="I27" s="269"/>
      <c r="J27" s="189"/>
      <c r="K27" s="204"/>
    </row>
    <row r="28" spans="2:11" x14ac:dyDescent="0.25">
      <c r="B28" s="203"/>
      <c r="C28" s="189"/>
      <c r="D28" s="269"/>
      <c r="E28" s="189"/>
      <c r="F28" s="189"/>
      <c r="G28" s="189"/>
      <c r="H28" s="189"/>
      <c r="I28" s="269"/>
      <c r="J28" s="189"/>
      <c r="K28" s="204"/>
    </row>
    <row r="29" spans="2:11" x14ac:dyDescent="0.25">
      <c r="B29" s="203"/>
      <c r="C29" s="189"/>
      <c r="D29" s="265"/>
      <c r="E29" s="189"/>
      <c r="F29" s="189"/>
      <c r="G29" s="189"/>
      <c r="H29" s="189"/>
      <c r="I29" s="189"/>
      <c r="J29" s="189"/>
      <c r="K29" s="204"/>
    </row>
    <row r="30" spans="2:11" ht="15.75" thickBot="1" x14ac:dyDescent="0.3">
      <c r="B30" s="206"/>
      <c r="C30" s="207"/>
      <c r="D30" s="280"/>
      <c r="E30" s="207"/>
      <c r="F30" s="207"/>
      <c r="G30" s="207"/>
      <c r="H30" s="207"/>
      <c r="I30" s="207"/>
      <c r="J30" s="207"/>
      <c r="K30" s="208"/>
    </row>
    <row r="31" spans="2:11" ht="15.75" thickTop="1" x14ac:dyDescent="0.25">
      <c r="B31" s="191"/>
      <c r="C31" s="199"/>
      <c r="D31" s="278"/>
      <c r="E31" s="199"/>
      <c r="F31" s="199"/>
      <c r="G31" s="199"/>
      <c r="H31" s="199"/>
      <c r="I31" s="199"/>
      <c r="J31" s="199"/>
      <c r="K31" s="200"/>
    </row>
    <row r="32" spans="2:11" x14ac:dyDescent="0.25">
      <c r="B32" s="421" t="s">
        <v>262</v>
      </c>
      <c r="C32" s="422"/>
      <c r="D32" s="422"/>
      <c r="E32" s="422"/>
      <c r="F32" s="422"/>
      <c r="G32" s="422"/>
      <c r="H32" s="422"/>
      <c r="I32" s="422"/>
      <c r="J32" s="422"/>
      <c r="K32" s="423"/>
    </row>
    <row r="33" spans="2:11" x14ac:dyDescent="0.25">
      <c r="B33" s="203"/>
      <c r="C33" s="189"/>
      <c r="D33" s="265"/>
      <c r="E33" s="189"/>
      <c r="F33" s="189"/>
      <c r="G33" s="189"/>
      <c r="H33" s="189"/>
      <c r="I33" s="189"/>
      <c r="J33" s="189"/>
      <c r="K33" s="204"/>
    </row>
    <row r="34" spans="2:11" x14ac:dyDescent="0.25">
      <c r="B34" s="203"/>
      <c r="C34" s="212"/>
      <c r="D34" s="417" t="s">
        <v>81</v>
      </c>
      <c r="E34" s="418"/>
      <c r="F34" s="419"/>
      <c r="G34" s="417" t="s">
        <v>82</v>
      </c>
      <c r="H34" s="418"/>
      <c r="I34" s="419"/>
      <c r="J34" s="302"/>
      <c r="K34" s="204"/>
    </row>
    <row r="35" spans="2:11" x14ac:dyDescent="0.25">
      <c r="B35" s="203"/>
      <c r="C35" s="211" t="s">
        <v>62</v>
      </c>
      <c r="D35" s="400" t="s">
        <v>242</v>
      </c>
      <c r="E35" s="401"/>
      <c r="F35" s="402"/>
      <c r="G35" s="403">
        <v>20</v>
      </c>
      <c r="H35" s="404"/>
      <c r="I35" s="405"/>
      <c r="J35" s="300">
        <v>20</v>
      </c>
      <c r="K35" s="204"/>
    </row>
    <row r="36" spans="2:11" x14ac:dyDescent="0.25">
      <c r="B36" s="203"/>
      <c r="C36" s="211" t="s">
        <v>63</v>
      </c>
      <c r="D36" s="400" t="s">
        <v>242</v>
      </c>
      <c r="E36" s="401"/>
      <c r="F36" s="402"/>
      <c r="G36" s="403">
        <v>8</v>
      </c>
      <c r="H36" s="404"/>
      <c r="I36" s="405"/>
      <c r="J36" s="300">
        <v>8</v>
      </c>
      <c r="K36" s="204"/>
    </row>
    <row r="37" spans="2:11" x14ac:dyDescent="0.25">
      <c r="B37" s="203"/>
      <c r="C37" s="213" t="s">
        <v>64</v>
      </c>
      <c r="D37" s="400" t="s">
        <v>242</v>
      </c>
      <c r="E37" s="401"/>
      <c r="F37" s="402"/>
      <c r="G37" s="424">
        <v>96</v>
      </c>
      <c r="H37" s="425"/>
      <c r="I37" s="426"/>
      <c r="J37" s="301">
        <v>96</v>
      </c>
      <c r="K37" s="204"/>
    </row>
    <row r="38" spans="2:11" x14ac:dyDescent="0.25">
      <c r="B38" s="203"/>
      <c r="C38" s="189"/>
      <c r="D38" s="265"/>
      <c r="E38" s="189"/>
      <c r="F38" s="189"/>
      <c r="G38" s="189"/>
      <c r="H38" s="189"/>
      <c r="I38" s="189"/>
      <c r="J38" s="189"/>
      <c r="K38" s="204"/>
    </row>
    <row r="39" spans="2:11" x14ac:dyDescent="0.25">
      <c r="B39" s="203"/>
      <c r="C39" s="209"/>
      <c r="D39" s="282" t="s">
        <v>75</v>
      </c>
      <c r="E39" s="192" t="s">
        <v>78</v>
      </c>
      <c r="F39" s="192" t="s">
        <v>76</v>
      </c>
      <c r="G39" s="192" t="s">
        <v>77</v>
      </c>
      <c r="H39" s="192" t="s">
        <v>79</v>
      </c>
      <c r="I39" s="192" t="s">
        <v>80</v>
      </c>
      <c r="J39" s="192" t="s">
        <v>65</v>
      </c>
      <c r="K39" s="204"/>
    </row>
    <row r="40" spans="2:11" x14ac:dyDescent="0.25">
      <c r="B40" s="203"/>
      <c r="C40" s="193" t="s">
        <v>66</v>
      </c>
      <c r="D40" s="263">
        <v>2</v>
      </c>
      <c r="E40" s="264">
        <v>17</v>
      </c>
      <c r="F40" s="188">
        <v>5</v>
      </c>
      <c r="G40" s="188">
        <v>11</v>
      </c>
      <c r="H40" s="188">
        <v>1</v>
      </c>
      <c r="I40" s="188">
        <v>5</v>
      </c>
      <c r="J40" s="188">
        <v>41</v>
      </c>
      <c r="K40" s="204"/>
    </row>
    <row r="41" spans="2:11" x14ac:dyDescent="0.25">
      <c r="B41" s="203"/>
      <c r="C41" s="193" t="s">
        <v>67</v>
      </c>
      <c r="D41" s="284">
        <v>0.1</v>
      </c>
      <c r="E41" s="195">
        <v>0.85</v>
      </c>
      <c r="F41" s="205">
        <v>0.25</v>
      </c>
      <c r="G41" s="205">
        <v>0.55000000000000004</v>
      </c>
      <c r="H41" s="205">
        <v>0.125</v>
      </c>
      <c r="I41" s="205">
        <v>0.625</v>
      </c>
      <c r="J41" s="205">
        <v>0.42699999999999999</v>
      </c>
      <c r="K41" s="204"/>
    </row>
    <row r="42" spans="2:11" x14ac:dyDescent="0.25">
      <c r="B42" s="203"/>
      <c r="C42" s="193"/>
      <c r="D42" s="279"/>
      <c r="E42" s="196"/>
      <c r="F42" s="196"/>
      <c r="G42" s="196"/>
      <c r="H42" s="196"/>
      <c r="I42" s="196"/>
      <c r="J42" s="198"/>
      <c r="K42" s="204"/>
    </row>
    <row r="43" spans="2:11" x14ac:dyDescent="0.25">
      <c r="B43" s="203"/>
      <c r="C43" s="193" t="s">
        <v>68</v>
      </c>
      <c r="D43" s="263">
        <v>18</v>
      </c>
      <c r="E43" s="264">
        <v>3</v>
      </c>
      <c r="F43" s="188">
        <v>15</v>
      </c>
      <c r="G43" s="188">
        <v>9</v>
      </c>
      <c r="H43" s="188">
        <v>7</v>
      </c>
      <c r="I43" s="188">
        <v>3</v>
      </c>
      <c r="J43" s="188">
        <v>55</v>
      </c>
      <c r="K43" s="204"/>
    </row>
    <row r="44" spans="2:11" x14ac:dyDescent="0.25">
      <c r="B44" s="203"/>
      <c r="C44" s="193" t="s">
        <v>69</v>
      </c>
      <c r="D44" s="284">
        <v>0.9</v>
      </c>
      <c r="E44" s="195">
        <v>0.15</v>
      </c>
      <c r="F44" s="205">
        <v>0.05</v>
      </c>
      <c r="G44" s="205">
        <v>0.45</v>
      </c>
      <c r="H44" s="205">
        <v>0.875</v>
      </c>
      <c r="I44" s="205">
        <v>0.375</v>
      </c>
      <c r="J44" s="205">
        <v>0.57289999999999996</v>
      </c>
      <c r="K44" s="204"/>
    </row>
    <row r="45" spans="2:11" x14ac:dyDescent="0.25">
      <c r="B45" s="203"/>
      <c r="C45" s="193"/>
      <c r="D45" s="279"/>
      <c r="E45" s="196"/>
      <c r="F45" s="196"/>
      <c r="G45" s="196"/>
      <c r="H45" s="196"/>
      <c r="I45" s="196"/>
      <c r="J45" s="198"/>
      <c r="K45" s="204"/>
    </row>
    <row r="46" spans="2:11" ht="45" x14ac:dyDescent="0.25">
      <c r="B46" s="203"/>
      <c r="C46" s="197" t="s">
        <v>70</v>
      </c>
      <c r="D46" s="420">
        <v>17</v>
      </c>
      <c r="E46" s="399"/>
      <c r="F46" s="392">
        <v>13</v>
      </c>
      <c r="G46" s="393"/>
      <c r="H46" s="392">
        <v>7</v>
      </c>
      <c r="I46" s="393"/>
      <c r="J46" s="217">
        <v>37</v>
      </c>
      <c r="K46" s="204"/>
    </row>
    <row r="47" spans="2:11" ht="45" x14ac:dyDescent="0.25">
      <c r="B47" s="203"/>
      <c r="C47" s="197" t="s">
        <v>71</v>
      </c>
      <c r="D47" s="414">
        <v>0.85</v>
      </c>
      <c r="E47" s="399"/>
      <c r="F47" s="412">
        <v>0.65</v>
      </c>
      <c r="G47" s="413"/>
      <c r="H47" s="396">
        <v>0.875</v>
      </c>
      <c r="I47" s="397"/>
      <c r="J47" s="214">
        <v>0.38540000000000002</v>
      </c>
      <c r="K47" s="204"/>
    </row>
    <row r="48" spans="2:11" x14ac:dyDescent="0.25">
      <c r="B48" s="203"/>
      <c r="C48" s="193"/>
      <c r="D48" s="279"/>
      <c r="E48" s="215"/>
      <c r="F48" s="215"/>
      <c r="G48" s="215"/>
      <c r="H48" s="215"/>
      <c r="I48" s="215"/>
      <c r="J48" s="216"/>
      <c r="K48" s="204"/>
    </row>
    <row r="49" spans="2:11" ht="45" x14ac:dyDescent="0.25">
      <c r="B49" s="203"/>
      <c r="C49" s="197" t="s">
        <v>72</v>
      </c>
      <c r="D49" s="398">
        <v>0.31269999999999998</v>
      </c>
      <c r="E49" s="399"/>
      <c r="F49" s="396">
        <v>0.2077</v>
      </c>
      <c r="G49" s="397"/>
      <c r="H49" s="396">
        <v>0.09</v>
      </c>
      <c r="I49" s="397"/>
      <c r="J49" s="214">
        <v>0.12709999999999999</v>
      </c>
      <c r="K49" s="204"/>
    </row>
    <row r="50" spans="2:11" x14ac:dyDescent="0.25">
      <c r="B50" s="203"/>
      <c r="C50" s="189"/>
      <c r="D50" s="265"/>
      <c r="E50" s="189"/>
      <c r="F50" s="189"/>
      <c r="G50" s="189"/>
      <c r="H50" s="189"/>
      <c r="I50" s="189"/>
      <c r="J50" s="189"/>
      <c r="K50" s="204"/>
    </row>
    <row r="51" spans="2:11" x14ac:dyDescent="0.25">
      <c r="B51" s="203"/>
      <c r="C51" s="189"/>
      <c r="D51" s="265"/>
      <c r="E51" s="189"/>
      <c r="F51" s="189"/>
      <c r="G51" s="189"/>
      <c r="H51" s="189"/>
      <c r="I51" s="189"/>
      <c r="J51" s="189"/>
      <c r="K51" s="204"/>
    </row>
    <row r="52" spans="2:11" x14ac:dyDescent="0.25">
      <c r="B52" s="203"/>
      <c r="C52" s="189"/>
      <c r="D52" s="303">
        <v>0</v>
      </c>
      <c r="E52" s="189" t="s">
        <v>254</v>
      </c>
      <c r="F52" s="189"/>
      <c r="G52" s="189">
        <v>8</v>
      </c>
      <c r="H52" s="189" t="s">
        <v>255</v>
      </c>
      <c r="I52" s="303"/>
      <c r="J52" s="189"/>
      <c r="K52" s="204"/>
    </row>
    <row r="53" spans="2:11" x14ac:dyDescent="0.25">
      <c r="B53" s="203"/>
      <c r="C53" s="189"/>
      <c r="D53" s="303">
        <v>1</v>
      </c>
      <c r="E53" s="189" t="s">
        <v>256</v>
      </c>
      <c r="F53" s="189"/>
      <c r="G53" s="189">
        <v>3</v>
      </c>
      <c r="H53" s="189" t="s">
        <v>257</v>
      </c>
      <c r="I53" s="303"/>
      <c r="J53" s="189"/>
      <c r="K53" s="204"/>
    </row>
    <row r="54" spans="2:11" x14ac:dyDescent="0.25">
      <c r="B54" s="203"/>
      <c r="C54" s="189"/>
      <c r="D54" s="303">
        <v>6</v>
      </c>
      <c r="E54" s="189" t="s">
        <v>258</v>
      </c>
      <c r="F54" s="189"/>
      <c r="G54" s="189">
        <v>8</v>
      </c>
      <c r="H54" s="189" t="s">
        <v>259</v>
      </c>
      <c r="I54" s="303"/>
      <c r="J54" s="189"/>
      <c r="K54" s="204"/>
    </row>
    <row r="55" spans="2:11" x14ac:dyDescent="0.25">
      <c r="B55" s="203"/>
      <c r="C55" s="189"/>
      <c r="D55" s="303">
        <v>13</v>
      </c>
      <c r="E55" s="304" t="s">
        <v>260</v>
      </c>
      <c r="F55" s="304"/>
      <c r="G55" s="189">
        <v>1</v>
      </c>
      <c r="H55" s="189" t="s">
        <v>261</v>
      </c>
      <c r="I55" s="303"/>
      <c r="J55" s="189"/>
      <c r="K55" s="204"/>
    </row>
    <row r="56" spans="2:11" x14ac:dyDescent="0.25">
      <c r="B56" s="203"/>
      <c r="C56" s="189"/>
      <c r="D56" s="265"/>
      <c r="E56" s="189"/>
      <c r="F56" s="189"/>
      <c r="G56" s="189"/>
      <c r="H56" s="189"/>
      <c r="I56" s="189"/>
      <c r="J56" s="189"/>
      <c r="K56" s="204"/>
    </row>
    <row r="57" spans="2:11" ht="15.75" thickBot="1" x14ac:dyDescent="0.3">
      <c r="B57" s="206"/>
      <c r="C57" s="207"/>
      <c r="D57" s="280"/>
      <c r="E57" s="207"/>
      <c r="F57" s="207"/>
      <c r="G57" s="207"/>
      <c r="H57" s="207"/>
      <c r="I57" s="207"/>
      <c r="J57" s="207"/>
      <c r="K57" s="208"/>
    </row>
    <row r="58" spans="2:11" ht="16.5" thickTop="1" thickBot="1" x14ac:dyDescent="0.3">
      <c r="B58" s="187"/>
      <c r="C58" s="187"/>
      <c r="E58" s="187"/>
      <c r="F58" s="187"/>
      <c r="I58" s="187"/>
      <c r="J58" s="187"/>
      <c r="K58" s="187"/>
    </row>
    <row r="59" spans="2:11" ht="15.75" thickTop="1" x14ac:dyDescent="0.25">
      <c r="B59" s="415" t="s">
        <v>73</v>
      </c>
      <c r="C59" s="416"/>
      <c r="D59" s="281"/>
      <c r="E59" s="218"/>
      <c r="F59" s="218"/>
      <c r="G59" s="218"/>
      <c r="H59" s="218"/>
      <c r="I59" s="218"/>
      <c r="J59" s="218"/>
      <c r="K59" s="219"/>
    </row>
    <row r="60" spans="2:11" x14ac:dyDescent="0.25">
      <c r="B60" s="406" t="s">
        <v>74</v>
      </c>
      <c r="C60" s="407"/>
      <c r="D60" s="407"/>
      <c r="E60" s="407"/>
      <c r="F60" s="407"/>
      <c r="G60" s="407"/>
      <c r="H60" s="407"/>
      <c r="I60" s="407"/>
      <c r="J60" s="407"/>
      <c r="K60" s="408"/>
    </row>
    <row r="61" spans="2:11" x14ac:dyDescent="0.25">
      <c r="B61" s="406"/>
      <c r="C61" s="407"/>
      <c r="D61" s="407"/>
      <c r="E61" s="407"/>
      <c r="F61" s="407"/>
      <c r="G61" s="407"/>
      <c r="H61" s="407"/>
      <c r="I61" s="407"/>
      <c r="J61" s="407"/>
      <c r="K61" s="408"/>
    </row>
    <row r="62" spans="2:11" ht="15.75" thickBot="1" x14ac:dyDescent="0.3">
      <c r="B62" s="409"/>
      <c r="C62" s="410"/>
      <c r="D62" s="410"/>
      <c r="E62" s="410"/>
      <c r="F62" s="410"/>
      <c r="G62" s="410"/>
      <c r="H62" s="410"/>
      <c r="I62" s="410"/>
      <c r="J62" s="410"/>
      <c r="K62" s="411"/>
    </row>
    <row r="63" spans="2:11" ht="15.75" thickTop="1" x14ac:dyDescent="0.25"/>
  </sheetData>
  <mergeCells count="38">
    <mergeCell ref="B3:K3"/>
    <mergeCell ref="B32:K32"/>
    <mergeCell ref="D46:E46"/>
    <mergeCell ref="F46:G46"/>
    <mergeCell ref="H46:I46"/>
    <mergeCell ref="D5:F5"/>
    <mergeCell ref="G5:I5"/>
    <mergeCell ref="D8:F8"/>
    <mergeCell ref="G8:I8"/>
    <mergeCell ref="D37:F37"/>
    <mergeCell ref="G37:I37"/>
    <mergeCell ref="D35:F35"/>
    <mergeCell ref="G35:I35"/>
    <mergeCell ref="D36:F36"/>
    <mergeCell ref="G36:I36"/>
    <mergeCell ref="H21:I21"/>
    <mergeCell ref="D7:F7"/>
    <mergeCell ref="D6:F6"/>
    <mergeCell ref="G7:I7"/>
    <mergeCell ref="G6:I6"/>
    <mergeCell ref="B60:K62"/>
    <mergeCell ref="H47:I47"/>
    <mergeCell ref="F47:G47"/>
    <mergeCell ref="D47:E47"/>
    <mergeCell ref="F49:G49"/>
    <mergeCell ref="D49:E49"/>
    <mergeCell ref="H49:I49"/>
    <mergeCell ref="B59:C59"/>
    <mergeCell ref="D34:F34"/>
    <mergeCell ref="G34:I34"/>
    <mergeCell ref="D18:E18"/>
    <mergeCell ref="F18:G18"/>
    <mergeCell ref="H18:I18"/>
    <mergeCell ref="D19:E19"/>
    <mergeCell ref="H19:I19"/>
    <mergeCell ref="F19:G19"/>
    <mergeCell ref="D21:E21"/>
    <mergeCell ref="F21:G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5"/>
  <sheetViews>
    <sheetView workbookViewId="0">
      <selection activeCell="G31" sqref="G31"/>
    </sheetView>
  </sheetViews>
  <sheetFormatPr defaultRowHeight="15" x14ac:dyDescent="0.25"/>
  <cols>
    <col min="2" max="2" width="10.5703125" customWidth="1"/>
  </cols>
  <sheetData>
    <row r="1" spans="2:13" s="187" customFormat="1" x14ac:dyDescent="0.25"/>
    <row r="2" spans="2:13" x14ac:dyDescent="0.25">
      <c r="B2" s="427" t="s">
        <v>185</v>
      </c>
      <c r="C2" s="427"/>
      <c r="D2" s="427"/>
      <c r="E2" s="427"/>
      <c r="F2" s="427"/>
    </row>
    <row r="4" spans="2:13" x14ac:dyDescent="0.25">
      <c r="B4" s="2"/>
      <c r="C4" s="2"/>
      <c r="D4" s="2"/>
      <c r="E4" s="2"/>
      <c r="F4" s="2"/>
      <c r="G4" s="2"/>
      <c r="I4" s="2"/>
      <c r="J4" s="2"/>
      <c r="K4" s="2"/>
      <c r="L4" s="2"/>
    </row>
    <row r="5" spans="2:13" x14ac:dyDescent="0.25">
      <c r="B5" s="2"/>
      <c r="C5" s="2"/>
      <c r="D5" s="2"/>
      <c r="E5" s="2"/>
      <c r="F5" s="2"/>
      <c r="G5" s="2"/>
      <c r="I5" s="2"/>
      <c r="J5" s="2"/>
      <c r="K5" s="2"/>
      <c r="L5" s="2"/>
    </row>
    <row r="6" spans="2:13" x14ac:dyDescent="0.25">
      <c r="C6" s="3"/>
      <c r="D6" s="3"/>
      <c r="E6" s="3"/>
      <c r="F6" s="3"/>
      <c r="G6" s="3"/>
      <c r="I6" s="3"/>
      <c r="J6" s="3"/>
      <c r="K6" s="3"/>
      <c r="L6" s="3"/>
      <c r="M6" s="3"/>
    </row>
    <row r="7" spans="2:13" x14ac:dyDescent="0.25">
      <c r="C7" s="3"/>
      <c r="D7" s="3"/>
      <c r="E7" s="3"/>
      <c r="F7" s="3"/>
      <c r="G7" s="3"/>
      <c r="I7" s="3"/>
      <c r="J7" s="3"/>
      <c r="K7" s="3"/>
      <c r="L7" s="3"/>
      <c r="M7" s="3"/>
    </row>
    <row r="8" spans="2:13" x14ac:dyDescent="0.25">
      <c r="C8" s="3"/>
      <c r="D8" s="3"/>
      <c r="E8" s="3"/>
      <c r="F8" s="3"/>
      <c r="G8" s="3"/>
      <c r="I8" s="3"/>
      <c r="J8" s="3"/>
      <c r="K8" s="3"/>
      <c r="L8" s="3"/>
      <c r="M8" s="3"/>
    </row>
    <row r="9" spans="2:13" x14ac:dyDescent="0.25">
      <c r="C9" s="3"/>
      <c r="D9" s="3"/>
      <c r="E9" s="3"/>
      <c r="F9" s="3"/>
      <c r="G9" s="3"/>
      <c r="I9" s="3"/>
      <c r="J9" s="3"/>
      <c r="K9" s="3"/>
      <c r="L9" s="3"/>
      <c r="M9" s="3"/>
    </row>
    <row r="10" spans="2:13" x14ac:dyDescent="0.25">
      <c r="C10" s="3"/>
      <c r="D10" s="3"/>
      <c r="E10" s="3"/>
      <c r="F10" s="3"/>
      <c r="G10" s="3"/>
      <c r="I10" s="3"/>
      <c r="J10" s="3"/>
      <c r="K10" s="3"/>
      <c r="L10" s="3"/>
      <c r="M10" s="3"/>
    </row>
    <row r="11" spans="2:13" x14ac:dyDescent="0.25">
      <c r="C11" s="3"/>
      <c r="D11" s="3"/>
      <c r="E11" s="3"/>
      <c r="F11" s="3"/>
      <c r="G11" s="3"/>
      <c r="I11" s="3"/>
      <c r="J11" s="3"/>
      <c r="K11" s="3"/>
      <c r="L11" s="3"/>
      <c r="M11" s="3"/>
    </row>
    <row r="12" spans="2:13" x14ac:dyDescent="0.25">
      <c r="C12" s="3"/>
      <c r="D12" s="3"/>
      <c r="E12" s="3"/>
      <c r="F12" s="3"/>
      <c r="G12" s="3"/>
      <c r="I12" s="3"/>
      <c r="J12" s="3"/>
      <c r="K12" s="3"/>
      <c r="L12" s="3"/>
      <c r="M12" s="3"/>
    </row>
    <row r="13" spans="2:13" x14ac:dyDescent="0.25">
      <c r="C13" s="3"/>
      <c r="D13" s="3"/>
      <c r="E13" s="3"/>
      <c r="F13" s="3"/>
      <c r="G13" s="3"/>
      <c r="I13" s="3"/>
      <c r="J13" s="3"/>
      <c r="K13" s="3"/>
      <c r="L13" s="3"/>
      <c r="M13" s="3"/>
    </row>
    <row r="14" spans="2:13" x14ac:dyDescent="0.25">
      <c r="C14" s="3"/>
      <c r="D14" s="3"/>
      <c r="E14" s="3"/>
      <c r="F14" s="3"/>
      <c r="G14" s="3"/>
      <c r="I14" s="3"/>
      <c r="J14" s="3"/>
      <c r="K14" s="3"/>
      <c r="L14" s="3"/>
      <c r="M14" s="3"/>
    </row>
    <row r="15" spans="2:13" x14ac:dyDescent="0.25">
      <c r="C15" s="3"/>
      <c r="D15" s="3"/>
      <c r="E15" s="3"/>
      <c r="F15" s="3"/>
      <c r="G15" s="3"/>
      <c r="I15" s="3"/>
      <c r="J15" s="3"/>
      <c r="K15" s="3"/>
      <c r="L15" s="3"/>
      <c r="M15" s="3"/>
    </row>
    <row r="16" spans="2:13" x14ac:dyDescent="0.25">
      <c r="C16" s="3"/>
      <c r="D16" s="3"/>
      <c r="E16" s="3"/>
      <c r="F16" s="3"/>
      <c r="G16" s="3"/>
      <c r="I16" s="3"/>
      <c r="J16" s="3"/>
      <c r="K16" s="3"/>
      <c r="L16" s="3"/>
      <c r="M16" s="3"/>
    </row>
    <row r="17" spans="3:13" x14ac:dyDescent="0.25">
      <c r="C17" s="3"/>
      <c r="D17" s="3"/>
      <c r="E17" s="3"/>
      <c r="F17" s="3"/>
      <c r="G17" s="3"/>
      <c r="I17" s="3"/>
      <c r="J17" s="3"/>
      <c r="K17" s="3"/>
      <c r="L17" s="3"/>
      <c r="M17" s="3"/>
    </row>
    <row r="18" spans="3:13" x14ac:dyDescent="0.25">
      <c r="C18" s="3"/>
      <c r="D18" s="3"/>
      <c r="E18" s="3"/>
      <c r="F18" s="3"/>
      <c r="G18" s="3"/>
      <c r="I18" s="3"/>
      <c r="J18" s="3"/>
      <c r="K18" s="3"/>
      <c r="L18" s="3"/>
      <c r="M18" s="3"/>
    </row>
    <row r="19" spans="3:13" x14ac:dyDescent="0.25">
      <c r="C19" s="3"/>
      <c r="D19" s="3"/>
      <c r="E19" s="3"/>
      <c r="F19" s="3"/>
      <c r="G19" s="3"/>
      <c r="I19" s="3"/>
      <c r="J19" s="3"/>
      <c r="K19" s="3"/>
      <c r="L19" s="3"/>
      <c r="M19" s="3"/>
    </row>
    <row r="20" spans="3:13" x14ac:dyDescent="0.25">
      <c r="C20" s="3"/>
      <c r="D20" s="3"/>
      <c r="E20" s="3"/>
      <c r="F20" s="3"/>
      <c r="G20" s="3"/>
      <c r="I20" s="3"/>
      <c r="J20" s="3"/>
      <c r="K20" s="3"/>
      <c r="L20" s="3"/>
      <c r="M20" s="3"/>
    </row>
    <row r="21" spans="3:13" x14ac:dyDescent="0.25">
      <c r="C21" s="3"/>
      <c r="D21" s="3"/>
      <c r="E21" s="3"/>
      <c r="F21" s="3"/>
      <c r="G21" s="3"/>
      <c r="I21" s="3"/>
      <c r="J21" s="3"/>
      <c r="K21" s="3"/>
      <c r="L21" s="3"/>
      <c r="M21" s="3"/>
    </row>
    <row r="22" spans="3:13" x14ac:dyDescent="0.25">
      <c r="C22" s="3"/>
      <c r="D22" s="3"/>
      <c r="E22" s="3"/>
      <c r="F22" s="3"/>
      <c r="G22" s="3"/>
      <c r="I22" s="3"/>
      <c r="J22" s="3"/>
      <c r="K22" s="3"/>
      <c r="L22" s="3"/>
      <c r="M22" s="3"/>
    </row>
    <row r="23" spans="3:13" x14ac:dyDescent="0.25">
      <c r="C23" s="3"/>
      <c r="D23" s="3"/>
      <c r="E23" s="3"/>
      <c r="F23" s="3"/>
      <c r="G23" s="3"/>
      <c r="I23" s="3"/>
      <c r="J23" s="3"/>
      <c r="K23" s="3"/>
      <c r="L23" s="3"/>
      <c r="M23" s="3"/>
    </row>
    <row r="24" spans="3:13" x14ac:dyDescent="0.25">
      <c r="C24" s="3"/>
      <c r="D24" s="3"/>
      <c r="E24" s="3"/>
      <c r="F24" s="3"/>
      <c r="G24" s="3"/>
      <c r="I24" s="3"/>
      <c r="J24" s="3"/>
      <c r="K24" s="3"/>
      <c r="L24" s="3"/>
      <c r="M24" s="3"/>
    </row>
    <row r="25" spans="3:13" x14ac:dyDescent="0.25">
      <c r="C25" s="3"/>
      <c r="D25" s="3"/>
      <c r="E25" s="3"/>
      <c r="F25" s="3"/>
      <c r="G25" s="3"/>
      <c r="I25" s="3"/>
      <c r="J25" s="3"/>
      <c r="K25" s="3"/>
      <c r="L25" s="3"/>
      <c r="M25" s="3"/>
    </row>
    <row r="26" spans="3:13" x14ac:dyDescent="0.25">
      <c r="C26" s="3"/>
      <c r="D26" s="3"/>
      <c r="E26" s="3"/>
      <c r="F26" s="3"/>
      <c r="G26" s="3"/>
      <c r="I26" s="3"/>
      <c r="J26" s="3"/>
      <c r="K26" s="3"/>
      <c r="L26" s="3"/>
      <c r="M26" s="3"/>
    </row>
    <row r="27" spans="3:13" x14ac:dyDescent="0.25">
      <c r="C27" s="3"/>
      <c r="D27" s="3"/>
      <c r="E27" s="3"/>
      <c r="F27" s="3"/>
      <c r="G27" s="3"/>
      <c r="I27" s="3"/>
      <c r="J27" s="3"/>
      <c r="K27" s="3"/>
      <c r="L27" s="3"/>
      <c r="M27" s="3"/>
    </row>
    <row r="28" spans="3:13" x14ac:dyDescent="0.25">
      <c r="C28" s="3"/>
      <c r="D28" s="3"/>
      <c r="E28" s="3"/>
      <c r="F28" s="3"/>
      <c r="G28" s="3"/>
      <c r="I28" s="3"/>
      <c r="J28" s="3"/>
      <c r="K28" s="3"/>
      <c r="L28" s="3"/>
      <c r="M28" s="3"/>
    </row>
    <row r="29" spans="3:13" x14ac:dyDescent="0.25">
      <c r="C29" s="3"/>
      <c r="D29" s="3"/>
      <c r="E29" s="3"/>
      <c r="F29" s="3"/>
      <c r="G29" s="3"/>
      <c r="I29" s="3"/>
      <c r="J29" s="3"/>
      <c r="K29" s="3"/>
      <c r="L29" s="3"/>
      <c r="M29" s="3"/>
    </row>
    <row r="30" spans="3:13" x14ac:dyDescent="0.25">
      <c r="C30" s="3"/>
      <c r="D30" s="3"/>
      <c r="E30" s="3"/>
      <c r="F30" s="3"/>
      <c r="G30" s="3"/>
      <c r="I30" s="3"/>
      <c r="J30" s="3"/>
      <c r="K30" s="3"/>
      <c r="L30" s="3"/>
      <c r="M30" s="3"/>
    </row>
    <row r="31" spans="3:13" x14ac:dyDescent="0.25">
      <c r="C31" s="3"/>
      <c r="D31" s="3"/>
      <c r="E31" s="3"/>
      <c r="F31" s="3"/>
      <c r="G31" s="3"/>
      <c r="I31" s="3"/>
      <c r="J31" s="3"/>
      <c r="K31" s="3"/>
      <c r="L31" s="3"/>
      <c r="M31" s="3"/>
    </row>
    <row r="32" spans="3:13" x14ac:dyDescent="0.25">
      <c r="C32" s="3"/>
      <c r="D32" s="3"/>
      <c r="E32" s="3"/>
      <c r="F32" s="3"/>
      <c r="G32" s="3"/>
      <c r="I32" s="3"/>
      <c r="J32" s="3"/>
      <c r="K32" s="3"/>
      <c r="L32" s="3"/>
      <c r="M32" s="3"/>
    </row>
    <row r="33" spans="2:13" x14ac:dyDescent="0.25">
      <c r="C33" s="3"/>
      <c r="D33" s="3"/>
      <c r="E33" s="3"/>
      <c r="F33" s="3"/>
      <c r="G33" s="3"/>
      <c r="I33" s="3"/>
      <c r="J33" s="3"/>
      <c r="K33" s="3"/>
      <c r="L33" s="3"/>
      <c r="M33" s="3"/>
    </row>
    <row r="34" spans="2:13" x14ac:dyDescent="0.25">
      <c r="C34" s="3"/>
      <c r="D34" s="3"/>
      <c r="E34" s="3"/>
      <c r="F34" s="3"/>
      <c r="G34" s="3"/>
      <c r="I34" s="3"/>
      <c r="J34" s="3"/>
      <c r="K34" s="3"/>
      <c r="L34" s="3"/>
      <c r="M34" s="3"/>
    </row>
    <row r="35" spans="2:13" x14ac:dyDescent="0.25">
      <c r="C35" s="3"/>
      <c r="D35" s="3"/>
      <c r="E35" s="3"/>
      <c r="F35" s="3"/>
      <c r="G35" s="3"/>
      <c r="I35" s="3"/>
      <c r="J35" s="3"/>
      <c r="K35" s="3"/>
      <c r="L35" s="3"/>
      <c r="M35" s="3"/>
    </row>
    <row r="36" spans="2:13" x14ac:dyDescent="0.25">
      <c r="C36" s="3"/>
      <c r="D36" s="3"/>
      <c r="E36" s="3"/>
      <c r="F36" s="3"/>
      <c r="G36" s="3"/>
      <c r="I36" s="3"/>
      <c r="J36" s="3"/>
      <c r="K36" s="3"/>
      <c r="L36" s="3"/>
      <c r="M36" s="3"/>
    </row>
    <row r="37" spans="2:13" x14ac:dyDescent="0.25">
      <c r="C37" s="3"/>
      <c r="D37" s="15"/>
      <c r="E37" s="3"/>
      <c r="F37" s="15"/>
      <c r="G37" s="3"/>
      <c r="I37" s="3"/>
      <c r="J37" s="15"/>
      <c r="K37" s="3"/>
      <c r="L37" s="15"/>
      <c r="M37" s="3"/>
    </row>
    <row r="42" spans="2:13" x14ac:dyDescent="0.25">
      <c r="B42" s="1"/>
      <c r="C42" s="2"/>
      <c r="D42" s="2"/>
      <c r="E42" s="2"/>
      <c r="F42" s="9"/>
      <c r="G42" s="1"/>
      <c r="I42" s="2"/>
      <c r="J42" s="2"/>
      <c r="K42" s="2"/>
      <c r="L42" s="1"/>
      <c r="M42" s="1"/>
    </row>
    <row r="43" spans="2:13" x14ac:dyDescent="0.25">
      <c r="B43" s="6"/>
      <c r="C43" s="7"/>
      <c r="D43" s="10"/>
      <c r="E43" s="7"/>
      <c r="F43" s="10"/>
      <c r="G43" s="7"/>
      <c r="I43" s="7"/>
      <c r="J43" s="12"/>
      <c r="K43" s="7"/>
      <c r="L43" s="11"/>
      <c r="M43" s="7"/>
    </row>
    <row r="44" spans="2:13" x14ac:dyDescent="0.25">
      <c r="B44" s="1"/>
      <c r="C44" s="3"/>
      <c r="D44" s="3"/>
      <c r="E44" s="3"/>
      <c r="F44" s="8"/>
      <c r="G44" s="3"/>
      <c r="I44" s="3"/>
      <c r="J44" s="3"/>
      <c r="K44" s="3"/>
      <c r="L44" s="3"/>
      <c r="M44" s="3"/>
    </row>
    <row r="45" spans="2:13" x14ac:dyDescent="0.25">
      <c r="B45" s="1"/>
      <c r="C45" s="3"/>
      <c r="D45" s="3"/>
      <c r="E45" s="3"/>
      <c r="F45" s="8"/>
      <c r="G45" s="3"/>
      <c r="I45" s="3"/>
      <c r="J45" s="3"/>
      <c r="K45" s="3"/>
      <c r="L45" s="3"/>
      <c r="M45" s="3"/>
    </row>
    <row r="46" spans="2:13" x14ac:dyDescent="0.25">
      <c r="B46" s="1"/>
      <c r="C46" s="3"/>
      <c r="D46" s="3"/>
      <c r="E46" s="3"/>
      <c r="F46" s="8"/>
      <c r="G46" s="3"/>
      <c r="I46" s="3"/>
      <c r="J46" s="3"/>
      <c r="K46" s="3"/>
      <c r="L46" s="3"/>
      <c r="M46" s="3"/>
    </row>
    <row r="47" spans="2:13" x14ac:dyDescent="0.25">
      <c r="B47" s="1"/>
      <c r="C47" s="3"/>
      <c r="D47" s="3"/>
      <c r="E47" s="3"/>
      <c r="F47" s="8"/>
      <c r="G47" s="3"/>
      <c r="I47" s="3"/>
      <c r="J47" s="3"/>
      <c r="K47" s="3"/>
      <c r="L47" s="3"/>
      <c r="M47" s="4"/>
    </row>
    <row r="48" spans="2:13" x14ac:dyDescent="0.25">
      <c r="B48" s="1"/>
      <c r="C48" s="3"/>
      <c r="D48" s="3"/>
      <c r="E48" s="3"/>
      <c r="F48" s="8"/>
      <c r="G48" s="3"/>
      <c r="I48" s="3"/>
      <c r="J48" s="3"/>
      <c r="K48" s="3"/>
      <c r="L48" s="3"/>
      <c r="M48" s="3"/>
    </row>
    <row r="49" spans="2:13" x14ac:dyDescent="0.25">
      <c r="B49" s="1"/>
      <c r="C49" s="3"/>
      <c r="D49" s="3"/>
      <c r="E49" s="3"/>
      <c r="F49" s="8"/>
      <c r="G49" s="3"/>
      <c r="I49" s="3"/>
      <c r="J49" s="3"/>
      <c r="K49" s="3"/>
      <c r="L49" s="3"/>
      <c r="M49" s="3"/>
    </row>
    <row r="50" spans="2:13" x14ac:dyDescent="0.25">
      <c r="B50" s="1"/>
      <c r="C50" s="3"/>
      <c r="D50" s="3"/>
      <c r="E50" s="3"/>
      <c r="F50" s="8"/>
      <c r="G50" s="3"/>
      <c r="I50" s="3"/>
      <c r="J50" s="3"/>
      <c r="K50" s="3"/>
      <c r="L50" s="3"/>
      <c r="M50" s="4"/>
    </row>
    <row r="51" spans="2:13" x14ac:dyDescent="0.25">
      <c r="B51" s="1"/>
      <c r="C51" s="3"/>
      <c r="D51" s="3"/>
      <c r="E51" s="3"/>
      <c r="F51" s="8"/>
      <c r="G51" s="3"/>
      <c r="I51" s="3"/>
      <c r="J51" s="3"/>
      <c r="K51" s="3"/>
      <c r="L51" s="3"/>
      <c r="M51" s="4"/>
    </row>
    <row r="52" spans="2:13" x14ac:dyDescent="0.25">
      <c r="B52" s="1"/>
      <c r="C52" s="3"/>
      <c r="D52" s="3"/>
      <c r="E52" s="3"/>
      <c r="F52" s="8"/>
      <c r="G52" s="3"/>
      <c r="I52" s="3"/>
      <c r="J52" s="3"/>
      <c r="K52" s="3"/>
      <c r="L52" s="3"/>
      <c r="M52" s="4"/>
    </row>
    <row r="53" spans="2:13" x14ac:dyDescent="0.25">
      <c r="B53" s="1"/>
      <c r="C53" s="3"/>
      <c r="D53" s="3"/>
      <c r="E53" s="3"/>
      <c r="F53" s="8"/>
      <c r="G53" s="3"/>
      <c r="I53" s="3"/>
      <c r="J53" s="3"/>
      <c r="K53" s="3"/>
      <c r="L53" s="3"/>
      <c r="M53" s="4"/>
    </row>
    <row r="54" spans="2:13" x14ac:dyDescent="0.25">
      <c r="B54" s="1"/>
      <c r="C54" s="3"/>
      <c r="D54" s="3"/>
      <c r="E54" s="3"/>
      <c r="F54" s="8"/>
      <c r="G54" s="3"/>
      <c r="I54" s="3"/>
      <c r="J54" s="3"/>
      <c r="K54" s="3"/>
      <c r="L54" s="3"/>
      <c r="M54" s="4"/>
    </row>
    <row r="55" spans="2:13" x14ac:dyDescent="0.25">
      <c r="B55" s="1"/>
      <c r="C55" s="3"/>
      <c r="D55" s="3"/>
      <c r="E55" s="3"/>
      <c r="F55" s="8"/>
      <c r="G55" s="3"/>
      <c r="I55" s="3"/>
      <c r="J55" s="3"/>
      <c r="K55" s="3"/>
      <c r="L55" s="3"/>
      <c r="M55" s="4"/>
    </row>
    <row r="56" spans="2:13" x14ac:dyDescent="0.25">
      <c r="B56" s="1"/>
      <c r="C56" s="3"/>
      <c r="D56" s="3"/>
      <c r="E56" s="3"/>
      <c r="F56" s="8"/>
      <c r="G56" s="3"/>
      <c r="I56" s="3"/>
      <c r="J56" s="3"/>
      <c r="K56" s="3"/>
      <c r="L56" s="3"/>
      <c r="M56" s="3"/>
    </row>
    <row r="57" spans="2:13" x14ac:dyDescent="0.25">
      <c r="B57" s="1"/>
      <c r="C57" s="3"/>
      <c r="D57" s="3"/>
      <c r="E57" s="3"/>
      <c r="F57" s="8"/>
      <c r="G57" s="3"/>
      <c r="I57" s="3"/>
      <c r="J57" s="3"/>
      <c r="K57" s="3"/>
      <c r="L57" s="3"/>
      <c r="M57" s="3"/>
    </row>
    <row r="58" spans="2:13" x14ac:dyDescent="0.25">
      <c r="B58" s="1"/>
      <c r="C58" s="3"/>
      <c r="D58" s="3"/>
      <c r="E58" s="3"/>
      <c r="F58" s="8"/>
      <c r="G58" s="3"/>
      <c r="I58" s="3"/>
      <c r="J58" s="3"/>
      <c r="K58" s="3"/>
      <c r="L58" s="3"/>
      <c r="M58" s="4"/>
    </row>
    <row r="59" spans="2:13" x14ac:dyDescent="0.25">
      <c r="B59" s="1"/>
      <c r="C59" s="3"/>
      <c r="D59" s="3"/>
      <c r="E59" s="3"/>
      <c r="F59" s="8"/>
      <c r="G59" s="3"/>
      <c r="I59" s="3"/>
      <c r="J59" s="3"/>
      <c r="K59" s="3"/>
      <c r="L59" s="3"/>
      <c r="M59" s="3"/>
    </row>
    <row r="60" spans="2:13" x14ac:dyDescent="0.25">
      <c r="B60" s="1"/>
      <c r="C60" s="3"/>
      <c r="D60" s="3"/>
      <c r="E60" s="3"/>
      <c r="F60" s="8"/>
      <c r="G60" s="3"/>
      <c r="I60" s="3"/>
      <c r="J60" s="3"/>
      <c r="K60" s="3"/>
      <c r="L60" s="3"/>
      <c r="M60" s="3"/>
    </row>
    <row r="61" spans="2:13" x14ac:dyDescent="0.25">
      <c r="B61" s="1"/>
      <c r="C61" s="3"/>
      <c r="D61" s="3"/>
      <c r="E61" s="3"/>
      <c r="F61" s="8"/>
      <c r="G61" s="3"/>
      <c r="I61" s="3"/>
      <c r="J61" s="3"/>
      <c r="K61" s="3"/>
      <c r="L61" s="3"/>
      <c r="M61" s="3"/>
    </row>
    <row r="62" spans="2:13" x14ac:dyDescent="0.25">
      <c r="B62" s="1"/>
      <c r="C62" s="3"/>
      <c r="D62" s="3"/>
      <c r="E62" s="3"/>
      <c r="F62" s="8"/>
      <c r="G62" s="3"/>
      <c r="I62" s="3"/>
      <c r="J62" s="3"/>
      <c r="K62" s="3"/>
      <c r="L62" s="3"/>
      <c r="M62" s="3"/>
    </row>
    <row r="63" spans="2:13" x14ac:dyDescent="0.25">
      <c r="B63" s="1"/>
      <c r="C63" s="3"/>
      <c r="D63" s="3"/>
      <c r="E63" s="3"/>
      <c r="F63" s="8"/>
      <c r="G63" s="3"/>
      <c r="I63" s="3"/>
      <c r="J63" s="3"/>
      <c r="K63" s="3"/>
      <c r="L63" s="3"/>
      <c r="M63" s="3"/>
    </row>
    <row r="64" spans="2:13" x14ac:dyDescent="0.25">
      <c r="B64" s="1"/>
      <c r="C64" s="3"/>
      <c r="D64" s="3"/>
      <c r="E64" s="3"/>
      <c r="F64" s="8"/>
      <c r="G64" s="3"/>
      <c r="I64" s="3"/>
      <c r="J64" s="3"/>
      <c r="K64" s="3"/>
      <c r="L64" s="3"/>
      <c r="M64" s="3"/>
    </row>
    <row r="65" spans="2:13" x14ac:dyDescent="0.25">
      <c r="B65" s="1"/>
      <c r="C65" s="3"/>
      <c r="D65" s="3"/>
      <c r="E65" s="3"/>
      <c r="F65" s="8"/>
      <c r="G65" s="3"/>
      <c r="I65" s="3"/>
      <c r="J65" s="3"/>
      <c r="K65" s="3"/>
      <c r="L65" s="3"/>
      <c r="M65" s="4"/>
    </row>
    <row r="66" spans="2:13" x14ac:dyDescent="0.25">
      <c r="B66" s="1"/>
      <c r="C66" s="3"/>
      <c r="D66" s="3"/>
      <c r="E66" s="3"/>
      <c r="F66" s="8"/>
      <c r="G66" s="4"/>
      <c r="I66" s="3"/>
      <c r="J66" s="3"/>
      <c r="K66" s="3"/>
      <c r="L66" s="3"/>
      <c r="M66" s="3"/>
    </row>
    <row r="67" spans="2:13" x14ac:dyDescent="0.25">
      <c r="B67" s="1"/>
      <c r="C67" s="3"/>
      <c r="D67" s="3"/>
      <c r="E67" s="3"/>
      <c r="F67" s="8"/>
      <c r="G67" s="4"/>
      <c r="I67" s="3"/>
      <c r="J67" s="3"/>
      <c r="K67" s="3"/>
      <c r="L67" s="3"/>
      <c r="M67" s="3"/>
    </row>
    <row r="68" spans="2:13" x14ac:dyDescent="0.25">
      <c r="B68" s="1"/>
      <c r="C68" s="3"/>
      <c r="D68" s="3"/>
      <c r="E68" s="3"/>
      <c r="F68" s="8"/>
      <c r="G68" s="3"/>
      <c r="I68" s="3"/>
      <c r="J68" s="3"/>
      <c r="K68" s="3"/>
      <c r="L68" s="3"/>
      <c r="M68" s="3"/>
    </row>
    <row r="69" spans="2:13" x14ac:dyDescent="0.25">
      <c r="B69" s="1"/>
      <c r="C69" s="3"/>
      <c r="D69" s="1"/>
      <c r="E69" s="3"/>
      <c r="F69" s="1"/>
      <c r="G69" s="3"/>
      <c r="I69" s="3"/>
      <c r="J69" s="1"/>
      <c r="K69" s="3"/>
      <c r="L69" s="1"/>
      <c r="M69" s="1"/>
    </row>
    <row r="70" spans="2:13" x14ac:dyDescent="0.25">
      <c r="B70" s="1"/>
      <c r="C70" s="3"/>
      <c r="D70" s="1"/>
      <c r="E70" s="3"/>
      <c r="F70" s="1"/>
      <c r="G70" s="3"/>
      <c r="I70" s="3"/>
      <c r="J70" s="1"/>
      <c r="K70" s="3"/>
      <c r="L70" s="1"/>
      <c r="M70" s="1"/>
    </row>
    <row r="71" spans="2:13" x14ac:dyDescent="0.25">
      <c r="B71" s="1"/>
      <c r="C71" s="5"/>
      <c r="D71" s="5"/>
      <c r="E71" s="5"/>
      <c r="F71" s="5"/>
      <c r="G71" s="5"/>
      <c r="I71" s="5"/>
      <c r="J71" s="5"/>
      <c r="K71" s="5"/>
      <c r="L71" s="1"/>
      <c r="M71" s="5"/>
    </row>
    <row r="72" spans="2:13" x14ac:dyDescent="0.25">
      <c r="B72" s="1"/>
      <c r="C72" s="5"/>
      <c r="D72" s="5"/>
      <c r="E72" s="5"/>
      <c r="F72" s="5"/>
      <c r="G72" s="5"/>
      <c r="I72" s="5"/>
      <c r="J72" s="5"/>
      <c r="K72" s="5"/>
      <c r="L72" s="1"/>
      <c r="M72" s="5"/>
    </row>
    <row r="73" spans="2:13" x14ac:dyDescent="0.25"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</row>
    <row r="74" spans="2:13" x14ac:dyDescent="0.25">
      <c r="B74" s="1"/>
      <c r="C74" s="1"/>
      <c r="D74" s="14"/>
      <c r="E74" s="1"/>
      <c r="F74" s="14"/>
      <c r="G74" s="1"/>
      <c r="I74" s="1"/>
      <c r="J74" s="14"/>
      <c r="K74" s="1"/>
      <c r="L74" s="14"/>
      <c r="M74" s="1"/>
    </row>
    <row r="76" spans="2:13" x14ac:dyDescent="0.25">
      <c r="B76" s="6"/>
      <c r="C76" s="2"/>
      <c r="D76" s="2"/>
      <c r="E76" s="2"/>
      <c r="F76" s="9"/>
      <c r="G76" s="1"/>
      <c r="H76" s="1"/>
      <c r="I76" s="2"/>
      <c r="J76" s="2"/>
      <c r="K76" s="2"/>
      <c r="L76" s="6"/>
      <c r="M76" s="6"/>
    </row>
    <row r="77" spans="2:13" x14ac:dyDescent="0.25">
      <c r="B77" s="6"/>
      <c r="C77" s="7"/>
      <c r="D77" s="10"/>
      <c r="E77" s="7"/>
      <c r="F77" s="10"/>
      <c r="G77" s="7"/>
      <c r="H77" s="13"/>
      <c r="I77" s="7"/>
      <c r="J77" s="12"/>
      <c r="K77" s="7"/>
      <c r="L77" s="11"/>
      <c r="M77" s="7"/>
    </row>
    <row r="78" spans="2:13" x14ac:dyDescent="0.25">
      <c r="B78" s="1"/>
      <c r="C78" s="3"/>
      <c r="D78" s="3"/>
      <c r="E78" s="3"/>
      <c r="F78" s="8"/>
      <c r="G78" s="3"/>
      <c r="H78" s="1"/>
      <c r="I78" s="3"/>
      <c r="J78" s="3"/>
      <c r="K78" s="3"/>
      <c r="L78" s="3"/>
      <c r="M78" s="3"/>
    </row>
    <row r="79" spans="2:13" x14ac:dyDescent="0.25">
      <c r="B79" s="1"/>
      <c r="C79" s="3"/>
      <c r="D79" s="3"/>
      <c r="E79" s="3"/>
      <c r="F79" s="8"/>
      <c r="G79" s="3"/>
      <c r="H79" s="1"/>
      <c r="I79" s="3"/>
      <c r="J79" s="3"/>
      <c r="K79" s="3"/>
      <c r="L79" s="3"/>
      <c r="M79" s="3"/>
    </row>
    <row r="80" spans="2:13" x14ac:dyDescent="0.25">
      <c r="B80" s="1"/>
      <c r="C80" s="3"/>
      <c r="D80" s="3"/>
      <c r="E80" s="3"/>
      <c r="F80" s="8"/>
      <c r="G80" s="3"/>
      <c r="H80" s="1"/>
      <c r="I80" s="3"/>
      <c r="J80" s="3"/>
      <c r="K80" s="3"/>
      <c r="L80" s="3"/>
      <c r="M80" s="3"/>
    </row>
    <row r="81" spans="2:13" x14ac:dyDescent="0.25">
      <c r="B81" s="1"/>
      <c r="C81" s="3"/>
      <c r="D81" s="3"/>
      <c r="E81" s="3"/>
      <c r="F81" s="8"/>
      <c r="G81" s="3"/>
      <c r="H81" s="1"/>
      <c r="I81" s="3"/>
      <c r="J81" s="3"/>
      <c r="K81" s="3"/>
      <c r="L81" s="3"/>
      <c r="M81" s="18"/>
    </row>
    <row r="82" spans="2:13" x14ac:dyDescent="0.25">
      <c r="B82" s="1"/>
      <c r="C82" s="3"/>
      <c r="D82" s="3"/>
      <c r="E82" s="3"/>
      <c r="F82" s="8"/>
      <c r="G82" s="3"/>
      <c r="H82" s="1"/>
      <c r="I82" s="3"/>
      <c r="J82" s="3"/>
      <c r="K82" s="3"/>
      <c r="L82" s="3"/>
      <c r="M82" s="3"/>
    </row>
    <row r="83" spans="2:13" x14ac:dyDescent="0.25">
      <c r="B83" s="1"/>
      <c r="C83" s="3"/>
      <c r="D83" s="3"/>
      <c r="E83" s="3"/>
      <c r="F83" s="8"/>
      <c r="G83" s="3"/>
      <c r="H83" s="1"/>
      <c r="I83" s="3"/>
      <c r="J83" s="3"/>
      <c r="K83" s="3"/>
      <c r="L83" s="3"/>
      <c r="M83" s="3"/>
    </row>
    <row r="84" spans="2:13" x14ac:dyDescent="0.25">
      <c r="B84" s="1"/>
      <c r="C84" s="3"/>
      <c r="D84" s="3"/>
      <c r="E84" s="3"/>
      <c r="F84" s="8"/>
      <c r="G84" s="3"/>
      <c r="H84" s="1"/>
      <c r="I84" s="3"/>
      <c r="J84" s="3"/>
      <c r="K84" s="3"/>
      <c r="L84" s="3"/>
      <c r="M84" s="18"/>
    </row>
    <row r="85" spans="2:13" x14ac:dyDescent="0.25">
      <c r="B85" s="1"/>
      <c r="C85" s="3"/>
      <c r="D85" s="3"/>
      <c r="E85" s="3"/>
      <c r="F85" s="8"/>
      <c r="G85" s="3"/>
      <c r="H85" s="1"/>
      <c r="I85" s="3"/>
      <c r="J85" s="3"/>
      <c r="K85" s="3"/>
      <c r="L85" s="3"/>
      <c r="M85" s="18"/>
    </row>
    <row r="86" spans="2:13" x14ac:dyDescent="0.25">
      <c r="B86" s="1"/>
      <c r="C86" s="3"/>
      <c r="D86" s="3"/>
      <c r="E86" s="3"/>
      <c r="F86" s="8"/>
      <c r="G86" s="4"/>
      <c r="H86" s="1"/>
      <c r="I86" s="3"/>
      <c r="J86" s="3"/>
      <c r="K86" s="3"/>
      <c r="L86" s="3"/>
      <c r="M86" s="18"/>
    </row>
    <row r="87" spans="2:13" x14ac:dyDescent="0.25">
      <c r="B87" s="1"/>
      <c r="C87" s="3"/>
      <c r="D87" s="3"/>
      <c r="E87" s="3"/>
      <c r="F87" s="8"/>
      <c r="G87" s="3"/>
      <c r="H87" s="1"/>
      <c r="I87" s="3"/>
      <c r="J87" s="3"/>
      <c r="K87" s="3"/>
      <c r="L87" s="3"/>
      <c r="M87" s="4"/>
    </row>
    <row r="88" spans="2:13" x14ac:dyDescent="0.25">
      <c r="B88" s="1"/>
      <c r="C88" s="3"/>
      <c r="D88" s="3"/>
      <c r="E88" s="3"/>
      <c r="F88" s="8"/>
      <c r="G88" s="3"/>
      <c r="H88" s="1"/>
      <c r="I88" s="3"/>
      <c r="J88" s="3"/>
      <c r="K88" s="3"/>
      <c r="L88" s="3"/>
      <c r="M88" s="4"/>
    </row>
    <row r="89" spans="2:13" x14ac:dyDescent="0.25">
      <c r="B89" s="1"/>
      <c r="C89" s="3"/>
      <c r="D89" s="3"/>
      <c r="E89" s="3"/>
      <c r="F89" s="8"/>
      <c r="G89" s="3"/>
      <c r="H89" s="1"/>
      <c r="I89" s="3"/>
      <c r="J89" s="3"/>
      <c r="K89" s="3"/>
      <c r="L89" s="3"/>
      <c r="M89" s="18"/>
    </row>
    <row r="90" spans="2:13" x14ac:dyDescent="0.25">
      <c r="B90" s="1"/>
      <c r="C90" s="3"/>
      <c r="D90" s="3"/>
      <c r="E90" s="3"/>
      <c r="F90" s="8"/>
      <c r="G90" s="4"/>
      <c r="H90" s="1"/>
      <c r="I90" s="3"/>
      <c r="J90" s="3"/>
      <c r="K90" s="3"/>
      <c r="L90" s="3"/>
      <c r="M90" s="3"/>
    </row>
    <row r="91" spans="2:13" x14ac:dyDescent="0.25">
      <c r="B91" s="1"/>
      <c r="C91" s="3"/>
      <c r="D91" s="3"/>
      <c r="E91" s="3"/>
      <c r="F91" s="8"/>
      <c r="G91" s="3"/>
      <c r="H91" s="1"/>
      <c r="I91" s="3"/>
      <c r="J91" s="3"/>
      <c r="K91" s="3"/>
      <c r="L91" s="3"/>
      <c r="M91" s="3"/>
    </row>
    <row r="92" spans="2:13" x14ac:dyDescent="0.25">
      <c r="B92" s="1"/>
      <c r="C92" s="3"/>
      <c r="D92" s="3"/>
      <c r="E92" s="3"/>
      <c r="F92" s="8"/>
      <c r="G92" s="3"/>
      <c r="H92" s="1"/>
      <c r="I92" s="3"/>
      <c r="J92" s="3"/>
      <c r="K92" s="3"/>
      <c r="L92" s="3"/>
      <c r="M92" s="18"/>
    </row>
    <row r="93" spans="2:13" x14ac:dyDescent="0.25">
      <c r="B93" s="1"/>
      <c r="C93" s="3"/>
      <c r="D93" s="3"/>
      <c r="E93" s="3"/>
      <c r="F93" s="8"/>
      <c r="G93" s="3"/>
      <c r="H93" s="1"/>
      <c r="I93" s="3"/>
      <c r="J93" s="3"/>
      <c r="K93" s="3"/>
      <c r="L93" s="3"/>
      <c r="M93" s="3"/>
    </row>
    <row r="94" spans="2:13" x14ac:dyDescent="0.25">
      <c r="B94" s="1"/>
      <c r="C94" s="3"/>
      <c r="D94" s="3"/>
      <c r="E94" s="3"/>
      <c r="F94" s="8"/>
      <c r="G94" s="3"/>
      <c r="H94" s="1"/>
      <c r="I94" s="3"/>
      <c r="J94" s="3"/>
      <c r="K94" s="3"/>
      <c r="L94" s="3"/>
      <c r="M94" s="3"/>
    </row>
    <row r="95" spans="2:13" x14ac:dyDescent="0.25">
      <c r="B95" s="1"/>
      <c r="C95" s="3"/>
      <c r="D95" s="3"/>
      <c r="E95" s="3"/>
      <c r="F95" s="8"/>
      <c r="G95" s="3"/>
      <c r="H95" s="1"/>
      <c r="I95" s="3"/>
      <c r="J95" s="3"/>
      <c r="K95" s="3"/>
      <c r="L95" s="3"/>
      <c r="M95" s="4"/>
    </row>
    <row r="96" spans="2:13" x14ac:dyDescent="0.25">
      <c r="B96" s="1"/>
      <c r="C96" s="3"/>
      <c r="D96" s="3"/>
      <c r="E96" s="3"/>
      <c r="F96" s="8"/>
      <c r="G96" s="3"/>
      <c r="H96" s="1"/>
      <c r="I96" s="3"/>
      <c r="J96" s="3"/>
      <c r="K96" s="3"/>
      <c r="L96" s="3"/>
      <c r="M96" s="3"/>
    </row>
    <row r="97" spans="2:13" x14ac:dyDescent="0.25">
      <c r="B97" s="1"/>
      <c r="C97" s="3"/>
      <c r="D97" s="3"/>
      <c r="E97" s="3"/>
      <c r="F97" s="8"/>
      <c r="G97" s="3"/>
      <c r="H97" s="1"/>
      <c r="I97" s="3"/>
      <c r="J97" s="3"/>
      <c r="K97" s="3"/>
      <c r="L97" s="3"/>
      <c r="M97" s="3"/>
    </row>
    <row r="98" spans="2:13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5">
      <c r="B99" s="1"/>
      <c r="C99" s="16"/>
      <c r="D99" s="16"/>
      <c r="E99" s="16"/>
      <c r="F99" s="16"/>
      <c r="G99" s="16"/>
      <c r="H99" s="3"/>
      <c r="I99" s="16"/>
      <c r="J99" s="16"/>
      <c r="K99" s="16"/>
      <c r="L99" s="3"/>
      <c r="M99" s="16"/>
    </row>
    <row r="100" spans="2:13" x14ac:dyDescent="0.25">
      <c r="B100" s="1"/>
      <c r="C100" s="16"/>
      <c r="D100" s="16"/>
      <c r="E100" s="16"/>
      <c r="F100" s="16"/>
      <c r="G100" s="16"/>
      <c r="H100" s="3"/>
      <c r="I100" s="16"/>
      <c r="J100" s="16"/>
      <c r="K100" s="16"/>
      <c r="L100" s="3"/>
      <c r="M100" s="16"/>
    </row>
    <row r="101" spans="2:13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5">
      <c r="B102" s="1"/>
      <c r="C102" s="1"/>
      <c r="D102" s="15"/>
      <c r="E102" s="3"/>
      <c r="F102" s="15"/>
      <c r="G102" s="3"/>
      <c r="H102" s="3"/>
      <c r="I102" s="3"/>
      <c r="J102" s="15"/>
      <c r="K102" s="3"/>
      <c r="L102" s="15"/>
      <c r="M102" s="1"/>
    </row>
    <row r="103" spans="2:13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5">
      <c r="B104" s="429"/>
      <c r="C104" s="429"/>
      <c r="D104" s="429"/>
      <c r="E104" s="429"/>
      <c r="F104" s="429"/>
      <c r="G104" s="429"/>
      <c r="H104" s="429"/>
      <c r="I104" s="429"/>
      <c r="J104" s="429"/>
      <c r="K104" s="429"/>
      <c r="L104" s="429"/>
      <c r="M104" s="429"/>
    </row>
    <row r="106" spans="2:13" x14ac:dyDescent="0.25">
      <c r="B106" s="1"/>
      <c r="C106" s="2"/>
      <c r="D106" s="2"/>
      <c r="E106" s="2"/>
      <c r="F106" s="9"/>
      <c r="G106" s="1"/>
      <c r="H106" s="1"/>
      <c r="I106" s="2"/>
      <c r="J106" s="2"/>
      <c r="K106" s="2"/>
      <c r="L106" s="1"/>
      <c r="M106" s="1"/>
    </row>
    <row r="107" spans="2:13" x14ac:dyDescent="0.25">
      <c r="B107" s="6"/>
      <c r="C107" s="7"/>
      <c r="D107" s="10"/>
      <c r="E107" s="7"/>
      <c r="F107" s="10"/>
      <c r="G107" s="7"/>
      <c r="H107" s="13"/>
      <c r="I107" s="7"/>
      <c r="J107" s="12"/>
      <c r="K107" s="7"/>
      <c r="L107" s="11"/>
      <c r="M107" s="7"/>
    </row>
    <row r="108" spans="2:13" x14ac:dyDescent="0.25">
      <c r="B108" s="22"/>
      <c r="C108" s="21"/>
      <c r="D108" s="21"/>
      <c r="E108" s="21"/>
      <c r="F108" s="8"/>
      <c r="G108" s="23"/>
      <c r="H108" s="1"/>
      <c r="I108" s="21"/>
      <c r="J108" s="21"/>
      <c r="K108" s="21"/>
      <c r="L108" s="21"/>
      <c r="M108" s="4"/>
    </row>
    <row r="109" spans="2:13" x14ac:dyDescent="0.25">
      <c r="B109" s="22"/>
      <c r="C109" s="21"/>
      <c r="D109" s="21"/>
      <c r="E109" s="21"/>
      <c r="F109" s="8"/>
      <c r="G109" s="23"/>
      <c r="H109" s="1"/>
      <c r="I109" s="21"/>
      <c r="J109" s="21"/>
      <c r="K109" s="21"/>
      <c r="L109" s="21"/>
      <c r="M109" s="4"/>
    </row>
    <row r="110" spans="2:13" x14ac:dyDescent="0.25">
      <c r="B110" s="22"/>
      <c r="C110" s="21"/>
      <c r="D110" s="21"/>
      <c r="E110" s="21"/>
      <c r="F110" s="8"/>
      <c r="G110" s="23"/>
      <c r="H110" s="1"/>
      <c r="I110" s="21"/>
      <c r="J110" s="21"/>
      <c r="K110" s="21"/>
      <c r="L110" s="21"/>
      <c r="M110" s="4"/>
    </row>
    <row r="111" spans="2:13" x14ac:dyDescent="0.25">
      <c r="B111" s="22"/>
      <c r="C111" s="21"/>
      <c r="D111" s="21"/>
      <c r="E111" s="21"/>
      <c r="F111" s="8"/>
      <c r="G111" s="23"/>
      <c r="H111" s="1"/>
      <c r="I111" s="21"/>
      <c r="J111" s="21"/>
      <c r="K111" s="21"/>
      <c r="L111" s="21"/>
      <c r="M111" s="23"/>
    </row>
    <row r="112" spans="2:13" x14ac:dyDescent="0.25">
      <c r="B112" s="22"/>
      <c r="C112" s="21"/>
      <c r="D112" s="21"/>
      <c r="E112" s="21"/>
      <c r="F112" s="8"/>
      <c r="G112" s="23"/>
      <c r="H112" s="1"/>
      <c r="I112" s="21"/>
      <c r="J112" s="21"/>
      <c r="K112" s="21"/>
      <c r="L112" s="21"/>
      <c r="M112" s="4"/>
    </row>
    <row r="113" spans="2:13" x14ac:dyDescent="0.25">
      <c r="B113" s="22"/>
      <c r="C113" s="21"/>
      <c r="D113" s="21"/>
      <c r="E113" s="21"/>
      <c r="F113" s="8"/>
      <c r="G113" s="23"/>
      <c r="H113" s="1"/>
      <c r="I113" s="21"/>
      <c r="J113" s="21"/>
      <c r="K113" s="21"/>
      <c r="L113" s="21"/>
      <c r="M113" s="18"/>
    </row>
    <row r="114" spans="2:13" x14ac:dyDescent="0.25">
      <c r="B114" s="22"/>
      <c r="C114" s="21"/>
      <c r="D114" s="21"/>
      <c r="E114" s="21"/>
      <c r="F114" s="8"/>
      <c r="G114" s="23"/>
      <c r="H114" s="1"/>
      <c r="I114" s="21"/>
      <c r="J114" s="21"/>
      <c r="K114" s="21"/>
      <c r="L114" s="21"/>
      <c r="M114" s="4"/>
    </row>
    <row r="115" spans="2:13" x14ac:dyDescent="0.25">
      <c r="B115" s="22"/>
      <c r="C115" s="21"/>
      <c r="D115" s="21"/>
      <c r="E115" s="21"/>
      <c r="F115" s="8"/>
      <c r="G115" s="23"/>
      <c r="H115" s="1"/>
      <c r="I115" s="21"/>
      <c r="J115" s="21"/>
      <c r="K115" s="21"/>
      <c r="L115" s="21"/>
      <c r="M115" s="4"/>
    </row>
    <row r="116" spans="2:13" x14ac:dyDescent="0.25">
      <c r="B116" s="22"/>
      <c r="C116" s="21"/>
      <c r="D116" s="21"/>
      <c r="E116" s="21"/>
      <c r="F116" s="8"/>
      <c r="G116" s="23"/>
      <c r="H116" s="1"/>
      <c r="I116" s="21"/>
      <c r="J116" s="21"/>
      <c r="K116" s="21"/>
      <c r="L116" s="21"/>
      <c r="M116" s="4"/>
    </row>
    <row r="117" spans="2:13" x14ac:dyDescent="0.25">
      <c r="B117" s="22"/>
      <c r="C117" s="21"/>
      <c r="D117" s="21"/>
      <c r="E117" s="21"/>
      <c r="F117" s="8"/>
      <c r="G117" s="23"/>
      <c r="H117" s="1"/>
      <c r="I117" s="21"/>
      <c r="J117" s="21"/>
      <c r="K117" s="21"/>
      <c r="L117" s="21"/>
      <c r="M117" s="23"/>
    </row>
    <row r="118" spans="2:13" x14ac:dyDescent="0.25">
      <c r="B118" s="22"/>
      <c r="C118" s="21"/>
      <c r="D118" s="21"/>
      <c r="E118" s="21"/>
      <c r="F118" s="8"/>
      <c r="G118" s="23"/>
      <c r="H118" s="1"/>
      <c r="I118" s="21"/>
      <c r="J118" s="21"/>
      <c r="K118" s="21"/>
      <c r="L118" s="21"/>
      <c r="M118" s="4"/>
    </row>
    <row r="119" spans="2:13" x14ac:dyDescent="0.25">
      <c r="B119" s="22"/>
      <c r="C119" s="21"/>
      <c r="D119" s="21"/>
      <c r="E119" s="21"/>
      <c r="F119" s="8"/>
      <c r="G119" s="23"/>
      <c r="H119" s="1"/>
      <c r="I119" s="21"/>
      <c r="J119" s="21"/>
      <c r="K119" s="21"/>
      <c r="L119" s="21"/>
      <c r="M119" s="4"/>
    </row>
    <row r="120" spans="2:13" x14ac:dyDescent="0.25">
      <c r="B120" s="22"/>
      <c r="C120" s="21"/>
      <c r="D120" s="21"/>
      <c r="E120" s="21"/>
      <c r="F120" s="8"/>
      <c r="G120" s="23"/>
      <c r="H120" s="1"/>
      <c r="I120" s="21"/>
      <c r="J120" s="21"/>
      <c r="K120" s="21"/>
      <c r="L120" s="21"/>
      <c r="M120" s="21"/>
    </row>
    <row r="121" spans="2:13" x14ac:dyDescent="0.25">
      <c r="B121" s="22"/>
      <c r="C121" s="21"/>
      <c r="D121" s="21"/>
      <c r="E121" s="21"/>
      <c r="F121" s="8"/>
      <c r="G121" s="23"/>
      <c r="H121" s="1"/>
      <c r="I121" s="21"/>
      <c r="J121" s="21"/>
      <c r="K121" s="21"/>
      <c r="L121" s="21"/>
      <c r="M121" s="23"/>
    </row>
    <row r="122" spans="2:13" x14ac:dyDescent="0.25">
      <c r="B122" s="22"/>
      <c r="C122" s="21"/>
      <c r="D122" s="21"/>
      <c r="E122" s="21"/>
      <c r="F122" s="8"/>
      <c r="G122" s="23"/>
      <c r="H122" s="1"/>
      <c r="I122" s="21"/>
      <c r="J122" s="21"/>
      <c r="K122" s="21"/>
      <c r="L122" s="21"/>
      <c r="M122" s="4"/>
    </row>
    <row r="123" spans="2:13" x14ac:dyDescent="0.25">
      <c r="B123" s="22"/>
      <c r="C123" s="21"/>
      <c r="D123" s="21"/>
      <c r="E123" s="21"/>
      <c r="F123" s="8"/>
      <c r="G123" s="23"/>
      <c r="H123" s="1"/>
      <c r="I123" s="21"/>
      <c r="J123" s="21"/>
      <c r="K123" s="21"/>
      <c r="L123" s="21"/>
      <c r="M123" s="21"/>
    </row>
    <row r="124" spans="2:13" x14ac:dyDescent="0.25">
      <c r="B124" s="1"/>
      <c r="C124" s="5"/>
      <c r="D124" s="5"/>
      <c r="E124" s="5"/>
      <c r="F124" s="5"/>
      <c r="G124" s="5"/>
      <c r="H124" s="1"/>
      <c r="I124" s="5"/>
      <c r="J124" s="5"/>
      <c r="K124" s="5"/>
      <c r="L124" s="1"/>
      <c r="M124" s="5"/>
    </row>
    <row r="125" spans="2:13" x14ac:dyDescent="0.25">
      <c r="B125" s="1"/>
      <c r="C125" s="5"/>
      <c r="D125" s="5"/>
      <c r="E125" s="5"/>
      <c r="F125" s="5"/>
      <c r="G125" s="5"/>
      <c r="H125" s="1"/>
      <c r="I125" s="5"/>
      <c r="J125" s="5"/>
      <c r="K125" s="5"/>
      <c r="L125" s="1"/>
      <c r="M125" s="5"/>
    </row>
    <row r="126" spans="2:13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5">
      <c r="B127" s="1"/>
      <c r="C127" s="1"/>
      <c r="D127" s="14"/>
      <c r="E127" s="1"/>
      <c r="F127" s="14"/>
      <c r="G127" s="1"/>
      <c r="H127" s="1"/>
      <c r="I127" s="1"/>
      <c r="J127" s="14"/>
      <c r="K127" s="1"/>
      <c r="L127" s="14"/>
      <c r="M127" s="1"/>
    </row>
    <row r="128" spans="2:13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32" x14ac:dyDescent="0.25">
      <c r="B129" s="428"/>
      <c r="C129" s="428"/>
      <c r="D129" s="428"/>
      <c r="E129" s="428"/>
      <c r="F129" s="428"/>
      <c r="G129" s="428"/>
      <c r="H129" s="1"/>
      <c r="I129" s="1"/>
      <c r="J129" s="1"/>
      <c r="K129" s="1"/>
      <c r="L129" s="1"/>
      <c r="M129" s="1"/>
    </row>
    <row r="130" spans="2:32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32" x14ac:dyDescent="0.25">
      <c r="B131" s="1"/>
      <c r="C131" s="2"/>
      <c r="D131" s="2"/>
      <c r="E131" s="2"/>
      <c r="F131" s="9"/>
      <c r="G131" s="1"/>
      <c r="H131" s="1"/>
      <c r="I131" s="2"/>
      <c r="J131" s="2"/>
      <c r="K131" s="2"/>
      <c r="L131" s="1"/>
      <c r="M131" s="1"/>
      <c r="N131" s="1"/>
      <c r="O131" s="2"/>
      <c r="P131" s="2"/>
      <c r="Q131" s="2"/>
      <c r="R131" s="1"/>
      <c r="S131" s="1"/>
      <c r="T131" s="1"/>
      <c r="U131" s="24"/>
      <c r="V131" s="24"/>
      <c r="W131" s="24"/>
      <c r="X131" s="25"/>
      <c r="Y131" s="25"/>
      <c r="Z131" s="1"/>
      <c r="AA131" s="24"/>
      <c r="AB131" s="24"/>
      <c r="AC131" s="24"/>
      <c r="AD131" s="25"/>
      <c r="AE131" s="25"/>
      <c r="AF131" s="1"/>
    </row>
    <row r="132" spans="2:32" x14ac:dyDescent="0.25">
      <c r="B132" s="6"/>
      <c r="C132" s="7"/>
      <c r="D132" s="10"/>
      <c r="E132" s="7"/>
      <c r="F132" s="10"/>
      <c r="G132" s="7"/>
      <c r="H132" s="13"/>
      <c r="I132" s="7"/>
      <c r="J132" s="12"/>
      <c r="K132" s="7"/>
      <c r="L132" s="11"/>
      <c r="M132" s="7"/>
      <c r="N132" s="7"/>
      <c r="O132" s="7"/>
      <c r="P132" s="12"/>
      <c r="Q132" s="7"/>
      <c r="R132" s="11"/>
      <c r="S132" s="7"/>
      <c r="T132" s="6"/>
      <c r="U132" s="26"/>
      <c r="V132" s="27"/>
      <c r="W132" s="26"/>
      <c r="X132" s="28"/>
      <c r="Y132" s="26"/>
      <c r="Z132" s="6"/>
      <c r="AA132" s="26"/>
      <c r="AB132" s="27"/>
      <c r="AC132" s="26"/>
      <c r="AD132" s="28"/>
      <c r="AE132" s="26"/>
      <c r="AF132" s="6"/>
    </row>
    <row r="133" spans="2:32" x14ac:dyDescent="0.25">
      <c r="B133" s="1"/>
      <c r="C133" s="21"/>
      <c r="D133" s="21"/>
      <c r="E133" s="21"/>
      <c r="F133" s="8"/>
      <c r="G133" s="21"/>
      <c r="H133" s="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1"/>
      <c r="U133" s="29"/>
      <c r="V133" s="29"/>
      <c r="W133" s="29"/>
      <c r="X133" s="29"/>
      <c r="Y133" s="29"/>
      <c r="Z133" s="1"/>
      <c r="AA133" s="29"/>
      <c r="AB133" s="29"/>
      <c r="AC133" s="29"/>
      <c r="AD133" s="29"/>
      <c r="AE133" s="29"/>
      <c r="AF133" s="1"/>
    </row>
    <row r="134" spans="2:32" x14ac:dyDescent="0.25">
      <c r="B134" s="1"/>
      <c r="C134" s="21"/>
      <c r="D134" s="21"/>
      <c r="E134" s="21"/>
      <c r="F134" s="8"/>
      <c r="G134" s="21"/>
      <c r="H134" s="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1"/>
      <c r="U134" s="29"/>
      <c r="V134" s="29"/>
      <c r="W134" s="29"/>
      <c r="X134" s="29"/>
      <c r="Y134" s="29"/>
      <c r="Z134" s="1"/>
      <c r="AA134" s="29"/>
      <c r="AB134" s="29"/>
      <c r="AC134" s="29"/>
      <c r="AD134" s="29"/>
      <c r="AE134" s="29"/>
      <c r="AF134" s="1"/>
    </row>
    <row r="135" spans="2:32" x14ac:dyDescent="0.25">
      <c r="B135" s="1"/>
      <c r="C135" s="21"/>
      <c r="D135" s="21"/>
      <c r="E135" s="21"/>
      <c r="F135" s="8"/>
      <c r="G135" s="21"/>
      <c r="H135" s="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1"/>
      <c r="U135" s="29"/>
      <c r="V135" s="29"/>
      <c r="W135" s="29"/>
      <c r="X135" s="29"/>
      <c r="Y135" s="29"/>
      <c r="Z135" s="1"/>
      <c r="AA135" s="29"/>
      <c r="AB135" s="29"/>
      <c r="AC135" s="29"/>
      <c r="AD135" s="29"/>
      <c r="AE135" s="29"/>
      <c r="AF135" s="1"/>
    </row>
    <row r="136" spans="2:32" x14ac:dyDescent="0.25">
      <c r="B136" s="1"/>
      <c r="C136" s="21"/>
      <c r="D136" s="21"/>
      <c r="E136" s="21"/>
      <c r="F136" s="8"/>
      <c r="G136" s="21"/>
      <c r="H136" s="1"/>
      <c r="I136" s="21"/>
      <c r="J136" s="21"/>
      <c r="K136" s="21"/>
      <c r="L136" s="21"/>
      <c r="M136" s="18"/>
      <c r="N136" s="4"/>
      <c r="O136" s="21"/>
      <c r="P136" s="21"/>
      <c r="Q136" s="21"/>
      <c r="R136" s="21"/>
      <c r="S136" s="18"/>
      <c r="T136" s="1"/>
      <c r="U136" s="29"/>
      <c r="V136" s="29"/>
      <c r="W136" s="29"/>
      <c r="X136" s="29"/>
      <c r="Y136" s="18"/>
      <c r="Z136" s="1"/>
      <c r="AA136" s="29"/>
      <c r="AB136" s="29"/>
      <c r="AC136" s="29"/>
      <c r="AD136" s="29"/>
      <c r="AE136" s="18"/>
      <c r="AF136" s="1"/>
    </row>
    <row r="137" spans="2:32" x14ac:dyDescent="0.25">
      <c r="B137" s="1"/>
      <c r="C137" s="21"/>
      <c r="D137" s="21"/>
      <c r="E137" s="21"/>
      <c r="F137" s="8"/>
      <c r="G137" s="21"/>
      <c r="H137" s="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1"/>
      <c r="U137" s="29"/>
      <c r="V137" s="29"/>
      <c r="W137" s="29"/>
      <c r="X137" s="29"/>
      <c r="Y137" s="29"/>
      <c r="Z137" s="1"/>
      <c r="AA137" s="29"/>
      <c r="AB137" s="29"/>
      <c r="AC137" s="29"/>
      <c r="AD137" s="29"/>
      <c r="AE137" s="29"/>
      <c r="AF137" s="1"/>
    </row>
    <row r="138" spans="2:32" x14ac:dyDescent="0.25">
      <c r="B138" s="1"/>
      <c r="C138" s="21"/>
      <c r="D138" s="21"/>
      <c r="E138" s="21"/>
      <c r="F138" s="8"/>
      <c r="G138" s="21"/>
      <c r="H138" s="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1"/>
      <c r="U138" s="29"/>
      <c r="V138" s="29"/>
      <c r="W138" s="29"/>
      <c r="X138" s="29"/>
      <c r="Y138" s="29"/>
      <c r="Z138" s="1"/>
      <c r="AA138" s="29"/>
      <c r="AB138" s="29"/>
      <c r="AC138" s="29"/>
      <c r="AD138" s="29"/>
      <c r="AE138" s="29"/>
      <c r="AF138" s="1"/>
    </row>
    <row r="139" spans="2:32" x14ac:dyDescent="0.25">
      <c r="B139" s="1"/>
      <c r="C139" s="21"/>
      <c r="D139" s="21"/>
      <c r="E139" s="21"/>
      <c r="F139" s="8"/>
      <c r="G139" s="21"/>
      <c r="H139" s="1"/>
      <c r="I139" s="21"/>
      <c r="J139" s="21"/>
      <c r="K139" s="21"/>
      <c r="L139" s="21"/>
      <c r="M139" s="18"/>
      <c r="N139" s="4"/>
      <c r="O139" s="21"/>
      <c r="P139" s="21"/>
      <c r="Q139" s="21"/>
      <c r="R139" s="21"/>
      <c r="S139" s="18"/>
      <c r="T139" s="1"/>
      <c r="U139" s="29"/>
      <c r="V139" s="29"/>
      <c r="W139" s="29"/>
      <c r="X139" s="29"/>
      <c r="Y139" s="18"/>
      <c r="Z139" s="1"/>
      <c r="AA139" s="29"/>
      <c r="AB139" s="29"/>
      <c r="AC139" s="29"/>
      <c r="AD139" s="29"/>
      <c r="AE139" s="18"/>
      <c r="AF139" s="1"/>
    </row>
    <row r="140" spans="2:32" x14ac:dyDescent="0.25">
      <c r="B140" s="1"/>
      <c r="C140" s="21"/>
      <c r="D140" s="21"/>
      <c r="E140" s="21"/>
      <c r="F140" s="8"/>
      <c r="G140" s="21"/>
      <c r="H140" s="1"/>
      <c r="I140" s="21"/>
      <c r="J140" s="21"/>
      <c r="K140" s="21"/>
      <c r="L140" s="21"/>
      <c r="M140" s="18"/>
      <c r="N140" s="4"/>
      <c r="O140" s="21"/>
      <c r="P140" s="21"/>
      <c r="Q140" s="21"/>
      <c r="R140" s="21"/>
      <c r="S140" s="18"/>
      <c r="T140" s="1"/>
      <c r="U140" s="29"/>
      <c r="V140" s="29"/>
      <c r="W140" s="29"/>
      <c r="X140" s="29"/>
      <c r="Y140" s="18"/>
      <c r="Z140" s="1"/>
      <c r="AA140" s="29"/>
      <c r="AB140" s="29"/>
      <c r="AC140" s="29"/>
      <c r="AD140" s="29"/>
      <c r="AE140" s="18"/>
      <c r="AF140" s="1"/>
    </row>
    <row r="141" spans="2:32" x14ac:dyDescent="0.25">
      <c r="B141" s="1"/>
      <c r="C141" s="21"/>
      <c r="D141" s="21"/>
      <c r="E141" s="21"/>
      <c r="F141" s="8"/>
      <c r="G141" s="21"/>
      <c r="H141" s="1"/>
      <c r="I141" s="21"/>
      <c r="J141" s="21"/>
      <c r="K141" s="21"/>
      <c r="L141" s="21"/>
      <c r="M141" s="18"/>
      <c r="N141" s="4"/>
      <c r="O141" s="21"/>
      <c r="P141" s="21"/>
      <c r="Q141" s="21"/>
      <c r="R141" s="21"/>
      <c r="S141" s="18"/>
      <c r="T141" s="1"/>
      <c r="U141" s="29"/>
      <c r="V141" s="29"/>
      <c r="W141" s="29"/>
      <c r="X141" s="29"/>
      <c r="Y141" s="18"/>
      <c r="Z141" s="1"/>
      <c r="AA141" s="29"/>
      <c r="AB141" s="29"/>
      <c r="AC141" s="29"/>
      <c r="AD141" s="29"/>
      <c r="AE141" s="18"/>
      <c r="AF141" s="1"/>
    </row>
    <row r="142" spans="2:32" x14ac:dyDescent="0.25">
      <c r="B142" s="1"/>
      <c r="C142" s="21"/>
      <c r="D142" s="21"/>
      <c r="E142" s="21"/>
      <c r="F142" s="8"/>
      <c r="G142" s="21"/>
      <c r="H142" s="1"/>
      <c r="I142" s="21"/>
      <c r="J142" s="21"/>
      <c r="K142" s="21"/>
      <c r="L142" s="21"/>
      <c r="M142" s="18"/>
      <c r="N142" s="4"/>
      <c r="O142" s="21"/>
      <c r="P142" s="21"/>
      <c r="Q142" s="21"/>
      <c r="R142" s="21"/>
      <c r="S142" s="18"/>
      <c r="T142" s="1"/>
      <c r="U142" s="29"/>
      <c r="V142" s="29"/>
      <c r="W142" s="29"/>
      <c r="X142" s="29"/>
      <c r="Y142" s="18"/>
      <c r="Z142" s="1"/>
      <c r="AA142" s="29"/>
      <c r="AB142" s="29"/>
      <c r="AC142" s="29"/>
      <c r="AD142" s="29"/>
      <c r="AE142" s="18"/>
      <c r="AF142" s="1"/>
    </row>
    <row r="143" spans="2:32" x14ac:dyDescent="0.25">
      <c r="B143" s="1"/>
      <c r="C143" s="21"/>
      <c r="D143" s="21"/>
      <c r="E143" s="21"/>
      <c r="F143" s="8"/>
      <c r="G143" s="21"/>
      <c r="H143" s="1"/>
      <c r="I143" s="21"/>
      <c r="J143" s="21"/>
      <c r="K143" s="21"/>
      <c r="L143" s="21"/>
      <c r="M143" s="18"/>
      <c r="N143" s="4"/>
      <c r="O143" s="21"/>
      <c r="P143" s="21"/>
      <c r="Q143" s="21"/>
      <c r="R143" s="21"/>
      <c r="S143" s="18"/>
      <c r="T143" s="1"/>
      <c r="U143" s="29"/>
      <c r="V143" s="29"/>
      <c r="W143" s="29"/>
      <c r="X143" s="29"/>
      <c r="Y143" s="18"/>
      <c r="Z143" s="1"/>
      <c r="AA143" s="29"/>
      <c r="AB143" s="29"/>
      <c r="AC143" s="29"/>
      <c r="AD143" s="29"/>
      <c r="AE143" s="18"/>
      <c r="AF143" s="1"/>
    </row>
    <row r="144" spans="2:32" x14ac:dyDescent="0.25">
      <c r="B144" s="1"/>
      <c r="C144" s="21"/>
      <c r="D144" s="21"/>
      <c r="E144" s="21"/>
      <c r="F144" s="8"/>
      <c r="G144" s="21"/>
      <c r="H144" s="1"/>
      <c r="I144" s="21"/>
      <c r="J144" s="21"/>
      <c r="K144" s="21"/>
      <c r="L144" s="21"/>
      <c r="M144" s="18"/>
      <c r="N144" s="4"/>
      <c r="O144" s="21"/>
      <c r="P144" s="21"/>
      <c r="Q144" s="21"/>
      <c r="R144" s="21"/>
      <c r="S144" s="18"/>
      <c r="T144" s="1"/>
      <c r="U144" s="29"/>
      <c r="V144" s="29"/>
      <c r="W144" s="29"/>
      <c r="X144" s="29"/>
      <c r="Y144" s="18"/>
      <c r="Z144" s="1"/>
      <c r="AA144" s="29"/>
      <c r="AB144" s="29"/>
      <c r="AC144" s="29"/>
      <c r="AD144" s="29"/>
      <c r="AE144" s="18"/>
      <c r="AF144" s="1"/>
    </row>
    <row r="145" spans="2:32" x14ac:dyDescent="0.25">
      <c r="B145" s="1"/>
      <c r="C145" s="21"/>
      <c r="D145" s="21"/>
      <c r="E145" s="21"/>
      <c r="F145" s="8"/>
      <c r="G145" s="21"/>
      <c r="H145" s="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1"/>
      <c r="U145" s="29"/>
      <c r="V145" s="29"/>
      <c r="W145" s="29"/>
      <c r="X145" s="29"/>
      <c r="Y145" s="29"/>
      <c r="Z145" s="1"/>
      <c r="AA145" s="29"/>
      <c r="AB145" s="29"/>
      <c r="AC145" s="29"/>
      <c r="AD145" s="29"/>
      <c r="AE145" s="29"/>
      <c r="AF145" s="1"/>
    </row>
    <row r="146" spans="2:32" x14ac:dyDescent="0.25">
      <c r="B146" s="1"/>
      <c r="C146" s="21"/>
      <c r="D146" s="21"/>
      <c r="E146" s="21"/>
      <c r="F146" s="8"/>
      <c r="G146" s="21"/>
      <c r="H146" s="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1"/>
      <c r="U146" s="29"/>
      <c r="V146" s="29"/>
      <c r="W146" s="29"/>
      <c r="X146" s="29"/>
      <c r="Y146" s="29"/>
      <c r="Z146" s="1"/>
      <c r="AA146" s="29"/>
      <c r="AB146" s="29"/>
      <c r="AC146" s="29"/>
      <c r="AD146" s="29"/>
      <c r="AE146" s="29"/>
      <c r="AF146" s="1"/>
    </row>
    <row r="147" spans="2:32" x14ac:dyDescent="0.25">
      <c r="B147" s="1"/>
      <c r="C147" s="21"/>
      <c r="D147" s="21"/>
      <c r="E147" s="21"/>
      <c r="F147" s="8"/>
      <c r="G147" s="21"/>
      <c r="H147" s="1"/>
      <c r="I147" s="21"/>
      <c r="J147" s="21"/>
      <c r="K147" s="21"/>
      <c r="L147" s="21"/>
      <c r="M147" s="18"/>
      <c r="N147" s="4"/>
      <c r="O147" s="21"/>
      <c r="P147" s="21"/>
      <c r="Q147" s="21"/>
      <c r="R147" s="21"/>
      <c r="S147" s="18"/>
      <c r="T147" s="1"/>
      <c r="U147" s="29"/>
      <c r="V147" s="29"/>
      <c r="W147" s="29"/>
      <c r="X147" s="29"/>
      <c r="Y147" s="18"/>
      <c r="Z147" s="1"/>
      <c r="AA147" s="29"/>
      <c r="AB147" s="29"/>
      <c r="AC147" s="29"/>
      <c r="AD147" s="29"/>
      <c r="AE147" s="18"/>
      <c r="AF147" s="1"/>
    </row>
    <row r="148" spans="2:32" x14ac:dyDescent="0.25">
      <c r="B148" s="1"/>
      <c r="C148" s="21"/>
      <c r="D148" s="21"/>
      <c r="E148" s="21"/>
      <c r="F148" s="8"/>
      <c r="G148" s="21"/>
      <c r="H148" s="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1"/>
      <c r="U148" s="29"/>
      <c r="V148" s="29"/>
      <c r="W148" s="29"/>
      <c r="X148" s="29"/>
      <c r="Y148" s="29"/>
      <c r="Z148" s="1"/>
      <c r="AA148" s="29"/>
      <c r="AB148" s="29"/>
      <c r="AC148" s="29"/>
      <c r="AD148" s="29"/>
      <c r="AE148" s="29"/>
      <c r="AF148" s="1"/>
    </row>
    <row r="149" spans="2:32" x14ac:dyDescent="0.25">
      <c r="B149" s="1"/>
      <c r="C149" s="21"/>
      <c r="D149" s="21"/>
      <c r="E149" s="21"/>
      <c r="F149" s="8"/>
      <c r="G149" s="21"/>
      <c r="H149" s="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1"/>
      <c r="U149" s="29"/>
      <c r="V149" s="29"/>
      <c r="W149" s="29"/>
      <c r="X149" s="29"/>
      <c r="Y149" s="29"/>
      <c r="Z149" s="1"/>
      <c r="AA149" s="29"/>
      <c r="AB149" s="29"/>
      <c r="AC149" s="29"/>
      <c r="AD149" s="29"/>
      <c r="AE149" s="29"/>
      <c r="AF149" s="1"/>
    </row>
    <row r="150" spans="2:32" x14ac:dyDescent="0.25">
      <c r="B150" s="1"/>
      <c r="C150" s="21"/>
      <c r="D150" s="21"/>
      <c r="E150" s="21"/>
      <c r="F150" s="8"/>
      <c r="G150" s="21"/>
      <c r="H150" s="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1"/>
      <c r="U150" s="29"/>
      <c r="V150" s="29"/>
      <c r="W150" s="29"/>
      <c r="X150" s="29"/>
      <c r="Y150" s="29"/>
      <c r="Z150" s="1"/>
      <c r="AA150" s="29"/>
      <c r="AB150" s="29"/>
      <c r="AC150" s="29"/>
      <c r="AD150" s="29"/>
      <c r="AE150" s="29"/>
      <c r="AF150" s="1"/>
    </row>
    <row r="151" spans="2:32" x14ac:dyDescent="0.25">
      <c r="B151" s="1"/>
      <c r="C151" s="21"/>
      <c r="D151" s="21"/>
      <c r="E151" s="21"/>
      <c r="F151" s="8"/>
      <c r="G151" s="21"/>
      <c r="H151" s="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1"/>
      <c r="U151" s="29"/>
      <c r="V151" s="29"/>
      <c r="W151" s="29"/>
      <c r="X151" s="29"/>
      <c r="Y151" s="29"/>
      <c r="Z151" s="1"/>
      <c r="AA151" s="29"/>
      <c r="AB151" s="29"/>
      <c r="AC151" s="29"/>
      <c r="AD151" s="29"/>
      <c r="AE151" s="29"/>
      <c r="AF151" s="1"/>
    </row>
    <row r="152" spans="2:32" x14ac:dyDescent="0.25">
      <c r="B152" s="1"/>
      <c r="C152" s="21"/>
      <c r="D152" s="21"/>
      <c r="E152" s="21"/>
      <c r="F152" s="8"/>
      <c r="G152" s="21"/>
      <c r="H152" s="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1"/>
      <c r="U152" s="29"/>
      <c r="V152" s="29"/>
      <c r="W152" s="29"/>
      <c r="X152" s="29"/>
      <c r="Y152" s="29"/>
      <c r="Z152" s="1"/>
      <c r="AA152" s="29"/>
      <c r="AB152" s="29"/>
      <c r="AC152" s="29"/>
      <c r="AD152" s="29"/>
      <c r="AE152" s="29"/>
      <c r="AF152" s="1"/>
    </row>
    <row r="153" spans="2:32" x14ac:dyDescent="0.25">
      <c r="B153" s="1"/>
      <c r="C153" s="21"/>
      <c r="D153" s="21"/>
      <c r="E153" s="21"/>
      <c r="F153" s="8"/>
      <c r="G153" s="21"/>
      <c r="H153" s="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1"/>
      <c r="U153" s="29"/>
      <c r="V153" s="29"/>
      <c r="W153" s="29"/>
      <c r="X153" s="29"/>
      <c r="Y153" s="29"/>
      <c r="Z153" s="1"/>
      <c r="AA153" s="29"/>
      <c r="AB153" s="29"/>
      <c r="AC153" s="29"/>
      <c r="AD153" s="29"/>
      <c r="AE153" s="29"/>
      <c r="AF153" s="1"/>
    </row>
    <row r="154" spans="2:32" x14ac:dyDescent="0.25">
      <c r="B154" s="1"/>
      <c r="C154" s="21"/>
      <c r="D154" s="21"/>
      <c r="E154" s="21"/>
      <c r="F154" s="8"/>
      <c r="G154" s="21"/>
      <c r="H154" s="1"/>
      <c r="I154" s="21"/>
      <c r="J154" s="21"/>
      <c r="K154" s="21"/>
      <c r="L154" s="21"/>
      <c r="M154" s="18"/>
      <c r="N154" s="4"/>
      <c r="O154" s="21"/>
      <c r="P154" s="21"/>
      <c r="Q154" s="21"/>
      <c r="R154" s="21"/>
      <c r="S154" s="18"/>
      <c r="T154" s="1"/>
      <c r="U154" s="29"/>
      <c r="V154" s="29"/>
      <c r="W154" s="29"/>
      <c r="X154" s="29"/>
      <c r="Y154" s="18"/>
      <c r="Z154" s="1"/>
      <c r="AA154" s="29"/>
      <c r="AB154" s="29"/>
      <c r="AC154" s="29"/>
      <c r="AD154" s="29"/>
      <c r="AE154" s="18"/>
      <c r="AF154" s="1"/>
    </row>
    <row r="155" spans="2:32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5"/>
      <c r="V155" s="25"/>
      <c r="W155" s="25"/>
      <c r="X155" s="25"/>
      <c r="Y155" s="25"/>
      <c r="Z155" s="1"/>
      <c r="AA155" s="25"/>
      <c r="AB155" s="25"/>
      <c r="AC155" s="25"/>
      <c r="AD155" s="25"/>
      <c r="AE155" s="29"/>
      <c r="AF155" s="1"/>
    </row>
    <row r="156" spans="2:32" x14ac:dyDescent="0.25">
      <c r="B156" s="1"/>
      <c r="C156" s="5"/>
      <c r="D156" s="5"/>
      <c r="E156" s="5"/>
      <c r="F156" s="5"/>
      <c r="G156" s="5"/>
      <c r="H156" s="1"/>
      <c r="I156" s="5"/>
      <c r="J156" s="5"/>
      <c r="K156" s="5"/>
      <c r="L156" s="1"/>
      <c r="M156" s="5"/>
      <c r="N156" s="5"/>
      <c r="O156" s="5"/>
      <c r="P156" s="5"/>
      <c r="Q156" s="5"/>
      <c r="R156" s="1"/>
      <c r="S156" s="5"/>
      <c r="T156" s="1"/>
      <c r="U156" s="31"/>
      <c r="V156" s="31"/>
      <c r="W156" s="31"/>
      <c r="X156" s="25"/>
      <c r="Y156" s="31"/>
      <c r="Z156" s="1"/>
      <c r="AA156" s="31"/>
      <c r="AB156" s="31"/>
      <c r="AC156" s="31"/>
      <c r="AD156" s="25"/>
      <c r="AE156" s="31"/>
      <c r="AF156" s="1"/>
    </row>
    <row r="157" spans="2:32" x14ac:dyDescent="0.25">
      <c r="B157" s="1"/>
      <c r="C157" s="5"/>
      <c r="D157" s="5"/>
      <c r="E157" s="5"/>
      <c r="F157" s="5"/>
      <c r="G157" s="5"/>
      <c r="H157" s="1"/>
      <c r="I157" s="5"/>
      <c r="J157" s="5"/>
      <c r="K157" s="5"/>
      <c r="L157" s="1"/>
      <c r="M157" s="5"/>
      <c r="N157" s="5"/>
      <c r="O157" s="5"/>
      <c r="P157" s="5"/>
      <c r="Q157" s="5"/>
      <c r="R157" s="1"/>
      <c r="S157" s="5"/>
      <c r="T157" s="1"/>
      <c r="U157" s="31"/>
      <c r="V157" s="31"/>
      <c r="W157" s="31"/>
      <c r="X157" s="25"/>
      <c r="Y157" s="31"/>
      <c r="Z157" s="1"/>
      <c r="AA157" s="31"/>
      <c r="AB157" s="31"/>
      <c r="AC157" s="31"/>
      <c r="AD157" s="25"/>
      <c r="AE157" s="31"/>
      <c r="AF157" s="1"/>
    </row>
    <row r="158" spans="2:32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5"/>
      <c r="V158" s="25"/>
      <c r="W158" s="25"/>
      <c r="X158" s="25"/>
      <c r="Y158" s="25"/>
      <c r="Z158" s="1"/>
      <c r="AA158" s="25"/>
      <c r="AB158" s="25"/>
      <c r="AC158" s="25"/>
      <c r="AD158" s="25"/>
      <c r="AE158" s="31"/>
      <c r="AF158" s="1"/>
    </row>
    <row r="159" spans="2:32" x14ac:dyDescent="0.25">
      <c r="B159" s="1"/>
      <c r="C159" s="1"/>
      <c r="D159" s="14"/>
      <c r="E159" s="1"/>
      <c r="F159" s="14"/>
      <c r="G159" s="1"/>
      <c r="H159" s="1"/>
      <c r="I159" s="1"/>
      <c r="J159" s="14"/>
      <c r="K159" s="1"/>
      <c r="L159" s="14"/>
      <c r="M159" s="1"/>
      <c r="N159" s="1"/>
      <c r="O159" s="1"/>
      <c r="P159" s="14"/>
      <c r="Q159" s="1"/>
      <c r="R159" s="14"/>
      <c r="S159" s="1"/>
      <c r="T159" s="1"/>
      <c r="U159" s="25"/>
      <c r="V159" s="32"/>
      <c r="W159" s="25"/>
      <c r="X159" s="32"/>
      <c r="Y159" s="25"/>
      <c r="Z159" s="1"/>
      <c r="AA159" s="25"/>
      <c r="AB159" s="32"/>
      <c r="AC159" s="25"/>
      <c r="AD159" s="32"/>
      <c r="AE159" s="25"/>
      <c r="AF159" s="1"/>
    </row>
    <row r="160" spans="2:32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5"/>
      <c r="V160" s="25"/>
      <c r="W160" s="25"/>
      <c r="X160" s="25"/>
      <c r="Y160" s="25"/>
      <c r="Z160" s="1"/>
      <c r="AA160" s="25"/>
      <c r="AB160" s="25"/>
      <c r="AC160" s="25"/>
      <c r="AD160" s="25"/>
      <c r="AE160" s="25"/>
      <c r="AF160" s="1"/>
    </row>
    <row r="162" spans="2:7" x14ac:dyDescent="0.25">
      <c r="B162" s="33"/>
      <c r="C162" s="34"/>
      <c r="D162" s="34"/>
      <c r="E162" s="34"/>
      <c r="F162" s="40"/>
      <c r="G162" s="33"/>
    </row>
    <row r="163" spans="2:7" x14ac:dyDescent="0.25">
      <c r="B163" s="37"/>
      <c r="C163" s="38"/>
      <c r="D163" s="41"/>
      <c r="E163" s="38"/>
      <c r="F163" s="41"/>
      <c r="G163" s="38"/>
    </row>
    <row r="164" spans="2:7" x14ac:dyDescent="0.25">
      <c r="B164" s="33"/>
      <c r="C164" s="35"/>
      <c r="D164" s="35"/>
      <c r="E164" s="35"/>
      <c r="F164" s="39"/>
      <c r="G164" s="35"/>
    </row>
    <row r="165" spans="2:7" x14ac:dyDescent="0.25">
      <c r="B165" s="33"/>
      <c r="C165" s="35"/>
      <c r="D165" s="35"/>
      <c r="E165" s="35"/>
      <c r="F165" s="39"/>
      <c r="G165" s="35"/>
    </row>
    <row r="166" spans="2:7" x14ac:dyDescent="0.25">
      <c r="B166" s="33"/>
      <c r="C166" s="35"/>
      <c r="D166" s="35"/>
      <c r="E166" s="35"/>
      <c r="F166" s="39"/>
      <c r="G166" s="35"/>
    </row>
    <row r="167" spans="2:7" x14ac:dyDescent="0.25">
      <c r="B167" s="33"/>
      <c r="C167" s="35"/>
      <c r="D167" s="35"/>
      <c r="E167" s="35"/>
      <c r="F167" s="39"/>
      <c r="G167" s="35"/>
    </row>
    <row r="168" spans="2:7" x14ac:dyDescent="0.25">
      <c r="B168" s="33"/>
      <c r="C168" s="35"/>
      <c r="D168" s="35"/>
      <c r="E168" s="35"/>
      <c r="F168" s="39"/>
      <c r="G168" s="35"/>
    </row>
    <row r="169" spans="2:7" x14ac:dyDescent="0.25">
      <c r="B169" s="33"/>
      <c r="C169" s="35"/>
      <c r="D169" s="35"/>
      <c r="E169" s="35"/>
      <c r="F169" s="39"/>
      <c r="G169" s="35"/>
    </row>
    <row r="170" spans="2:7" x14ac:dyDescent="0.25">
      <c r="B170" s="33"/>
      <c r="C170" s="35"/>
      <c r="D170" s="35"/>
      <c r="E170" s="35"/>
      <c r="F170" s="39"/>
      <c r="G170" s="35"/>
    </row>
    <row r="171" spans="2:7" x14ac:dyDescent="0.25">
      <c r="B171" s="33"/>
      <c r="C171" s="35"/>
      <c r="D171" s="35"/>
      <c r="E171" s="35"/>
      <c r="F171" s="39"/>
      <c r="G171" s="35"/>
    </row>
    <row r="172" spans="2:7" x14ac:dyDescent="0.25">
      <c r="B172" s="33"/>
      <c r="C172" s="35"/>
      <c r="D172" s="35"/>
      <c r="E172" s="35"/>
      <c r="F172" s="39"/>
      <c r="G172" s="35"/>
    </row>
    <row r="173" spans="2:7" x14ac:dyDescent="0.25">
      <c r="B173" s="33"/>
      <c r="C173" s="35"/>
      <c r="D173" s="35"/>
      <c r="E173" s="35"/>
      <c r="F173" s="39"/>
      <c r="G173" s="35"/>
    </row>
    <row r="174" spans="2:7" x14ac:dyDescent="0.25">
      <c r="B174" s="33"/>
      <c r="C174" s="35"/>
      <c r="D174" s="35"/>
      <c r="E174" s="35"/>
      <c r="F174" s="39"/>
      <c r="G174" s="35"/>
    </row>
    <row r="175" spans="2:7" x14ac:dyDescent="0.25">
      <c r="B175" s="33"/>
      <c r="C175" s="35"/>
      <c r="D175" s="35"/>
      <c r="E175" s="35"/>
      <c r="F175" s="39"/>
      <c r="G175" s="35"/>
    </row>
    <row r="176" spans="2:7" x14ac:dyDescent="0.25">
      <c r="B176" s="33"/>
      <c r="C176" s="35"/>
      <c r="D176" s="35"/>
      <c r="E176" s="35"/>
      <c r="F176" s="39"/>
      <c r="G176" s="35"/>
    </row>
    <row r="177" spans="2:7" x14ac:dyDescent="0.25">
      <c r="B177" s="33"/>
      <c r="C177" s="35"/>
      <c r="D177" s="35"/>
      <c r="E177" s="35"/>
      <c r="F177" s="39"/>
      <c r="G177" s="35"/>
    </row>
    <row r="178" spans="2:7" x14ac:dyDescent="0.25">
      <c r="B178" s="33"/>
      <c r="C178" s="35"/>
      <c r="D178" s="35"/>
      <c r="E178" s="35"/>
      <c r="F178" s="39"/>
      <c r="G178" s="35"/>
    </row>
    <row r="179" spans="2:7" x14ac:dyDescent="0.25">
      <c r="B179" s="33"/>
      <c r="C179" s="33"/>
      <c r="D179" s="33"/>
      <c r="E179" s="33"/>
      <c r="F179" s="33"/>
      <c r="G179" s="33"/>
    </row>
    <row r="180" spans="2:7" x14ac:dyDescent="0.25">
      <c r="B180" s="33"/>
      <c r="C180" s="36"/>
      <c r="D180" s="36"/>
      <c r="E180" s="36"/>
      <c r="F180" s="36"/>
      <c r="G180" s="36"/>
    </row>
    <row r="181" spans="2:7" x14ac:dyDescent="0.25">
      <c r="B181" s="33"/>
      <c r="C181" s="36"/>
      <c r="D181" s="36"/>
      <c r="E181" s="36"/>
      <c r="F181" s="36"/>
      <c r="G181" s="36"/>
    </row>
    <row r="182" spans="2:7" x14ac:dyDescent="0.25">
      <c r="B182" s="33"/>
      <c r="C182" s="33"/>
      <c r="D182" s="33"/>
      <c r="E182" s="33"/>
      <c r="F182" s="33"/>
      <c r="G182" s="33"/>
    </row>
    <row r="183" spans="2:7" x14ac:dyDescent="0.25">
      <c r="B183" s="33"/>
      <c r="C183" s="33"/>
      <c r="D183" s="42"/>
      <c r="E183" s="33"/>
      <c r="F183" s="42"/>
      <c r="G183" s="33"/>
    </row>
    <row r="184" spans="2:7" x14ac:dyDescent="0.25">
      <c r="B184" s="33"/>
      <c r="C184" s="33"/>
      <c r="D184" s="33"/>
      <c r="E184" s="33"/>
      <c r="F184" s="33"/>
      <c r="G184" s="33"/>
    </row>
    <row r="185" spans="2:7" x14ac:dyDescent="0.25">
      <c r="B185" s="428"/>
      <c r="C185" s="428"/>
      <c r="D185" s="428"/>
      <c r="E185" s="428"/>
      <c r="F185" s="428"/>
      <c r="G185" s="428"/>
    </row>
    <row r="188" spans="2:7" x14ac:dyDescent="0.25">
      <c r="B188" s="55"/>
      <c r="C188" s="56"/>
      <c r="D188" s="56"/>
      <c r="E188" s="56"/>
      <c r="F188" s="62"/>
      <c r="G188" s="55"/>
    </row>
    <row r="189" spans="2:7" x14ac:dyDescent="0.25">
      <c r="B189" s="59"/>
      <c r="C189" s="60"/>
      <c r="D189" s="63"/>
      <c r="E189" s="60"/>
      <c r="F189" s="63"/>
      <c r="G189" s="60"/>
    </row>
    <row r="190" spans="2:7" x14ac:dyDescent="0.25">
      <c r="B190" s="55"/>
      <c r="C190" s="57"/>
      <c r="D190" s="57"/>
      <c r="E190" s="57"/>
      <c r="F190" s="61"/>
      <c r="G190" s="57"/>
    </row>
    <row r="191" spans="2:7" x14ac:dyDescent="0.25">
      <c r="B191" s="55"/>
      <c r="C191" s="57"/>
      <c r="D191" s="57"/>
      <c r="E191" s="57"/>
      <c r="F191" s="61"/>
      <c r="G191" s="57"/>
    </row>
    <row r="192" spans="2:7" x14ac:dyDescent="0.25">
      <c r="B192" s="55"/>
      <c r="C192" s="57"/>
      <c r="D192" s="57"/>
      <c r="E192" s="57"/>
      <c r="F192" s="61"/>
      <c r="G192" s="57"/>
    </row>
    <row r="193" spans="2:7" x14ac:dyDescent="0.25">
      <c r="B193" s="55"/>
      <c r="C193" s="57"/>
      <c r="D193" s="57"/>
      <c r="E193" s="57"/>
      <c r="F193" s="61"/>
      <c r="G193" s="57"/>
    </row>
    <row r="194" spans="2:7" x14ac:dyDescent="0.25">
      <c r="B194" s="55"/>
      <c r="C194" s="57"/>
      <c r="D194" s="57"/>
      <c r="E194" s="57"/>
      <c r="F194" s="61"/>
      <c r="G194" s="57"/>
    </row>
    <row r="195" spans="2:7" x14ac:dyDescent="0.25">
      <c r="B195" s="55"/>
      <c r="C195" s="57"/>
      <c r="D195" s="57"/>
      <c r="E195" s="57"/>
      <c r="F195" s="61"/>
      <c r="G195" s="57"/>
    </row>
    <row r="196" spans="2:7" x14ac:dyDescent="0.25">
      <c r="B196" s="55"/>
      <c r="C196" s="57"/>
      <c r="D196" s="57"/>
      <c r="E196" s="57"/>
      <c r="F196" s="61"/>
      <c r="G196" s="57"/>
    </row>
    <row r="197" spans="2:7" x14ac:dyDescent="0.25">
      <c r="B197" s="55"/>
      <c r="C197" s="57"/>
      <c r="D197" s="57"/>
      <c r="E197" s="57"/>
      <c r="F197" s="61"/>
      <c r="G197" s="57"/>
    </row>
    <row r="198" spans="2:7" x14ac:dyDescent="0.25">
      <c r="B198" s="55"/>
      <c r="C198" s="57"/>
      <c r="D198" s="57"/>
      <c r="E198" s="57"/>
      <c r="F198" s="61"/>
      <c r="G198" s="57"/>
    </row>
    <row r="199" spans="2:7" x14ac:dyDescent="0.25">
      <c r="B199" s="55"/>
      <c r="C199" s="57"/>
      <c r="D199" s="57"/>
      <c r="E199" s="57"/>
      <c r="F199" s="61"/>
      <c r="G199" s="57"/>
    </row>
    <row r="200" spans="2:7" x14ac:dyDescent="0.25">
      <c r="B200" s="55"/>
      <c r="C200" s="57"/>
      <c r="D200" s="57"/>
      <c r="E200" s="57"/>
      <c r="F200" s="61"/>
      <c r="G200" s="57"/>
    </row>
    <row r="201" spans="2:7" x14ac:dyDescent="0.25">
      <c r="B201" s="55"/>
      <c r="C201" s="57"/>
      <c r="D201" s="57"/>
      <c r="E201" s="57"/>
      <c r="F201" s="61"/>
      <c r="G201" s="57"/>
    </row>
    <row r="202" spans="2:7" x14ac:dyDescent="0.25">
      <c r="B202" s="55"/>
      <c r="C202" s="57"/>
      <c r="D202" s="57"/>
      <c r="E202" s="57"/>
      <c r="F202" s="61"/>
      <c r="G202" s="57"/>
    </row>
    <row r="203" spans="2:7" x14ac:dyDescent="0.25">
      <c r="B203" s="55"/>
      <c r="C203" s="57"/>
      <c r="D203" s="57"/>
      <c r="E203" s="57"/>
      <c r="F203" s="61"/>
      <c r="G203" s="57"/>
    </row>
    <row r="204" spans="2:7" x14ac:dyDescent="0.25">
      <c r="B204" s="55"/>
      <c r="C204" s="57"/>
      <c r="D204" s="57"/>
      <c r="E204" s="57"/>
      <c r="F204" s="61"/>
      <c r="G204" s="57"/>
    </row>
    <row r="205" spans="2:7" x14ac:dyDescent="0.25">
      <c r="B205" s="55"/>
      <c r="C205" s="57"/>
      <c r="D205" s="57"/>
      <c r="E205" s="57"/>
      <c r="F205" s="61"/>
      <c r="G205" s="57"/>
    </row>
    <row r="206" spans="2:7" x14ac:dyDescent="0.25">
      <c r="B206" s="55"/>
      <c r="C206" s="57"/>
      <c r="D206" s="57"/>
      <c r="E206" s="57"/>
      <c r="F206" s="61"/>
      <c r="G206" s="57"/>
    </row>
    <row r="207" spans="2:7" x14ac:dyDescent="0.25">
      <c r="B207" s="43"/>
      <c r="C207" s="43"/>
      <c r="D207" s="43"/>
      <c r="E207" s="43"/>
      <c r="F207" s="43"/>
      <c r="G207" s="43"/>
    </row>
    <row r="208" spans="2:7" x14ac:dyDescent="0.25">
      <c r="B208" s="55"/>
      <c r="C208" s="58"/>
      <c r="D208" s="58"/>
      <c r="E208" s="58"/>
      <c r="F208" s="58"/>
      <c r="G208" s="58"/>
    </row>
    <row r="209" spans="2:13" x14ac:dyDescent="0.25">
      <c r="B209" s="55"/>
      <c r="C209" s="58"/>
      <c r="D209" s="58"/>
      <c r="E209" s="58"/>
      <c r="F209" s="58"/>
      <c r="G209" s="58"/>
    </row>
    <row r="210" spans="2:13" x14ac:dyDescent="0.25">
      <c r="B210" s="43"/>
      <c r="C210" s="43"/>
      <c r="D210" s="43"/>
      <c r="E210" s="43"/>
      <c r="F210" s="43"/>
      <c r="G210" s="43"/>
    </row>
    <row r="211" spans="2:13" x14ac:dyDescent="0.25">
      <c r="B211" s="55"/>
      <c r="C211" s="55"/>
      <c r="D211" s="64"/>
      <c r="E211" s="55"/>
      <c r="F211" s="64"/>
      <c r="G211" s="55"/>
    </row>
    <row r="212" spans="2:13" x14ac:dyDescent="0.25">
      <c r="B212" s="43"/>
      <c r="C212" s="43"/>
      <c r="D212" s="43"/>
      <c r="E212" s="43"/>
      <c r="F212" s="43"/>
      <c r="G212" s="43"/>
    </row>
    <row r="213" spans="2:13" x14ac:dyDescent="0.25">
      <c r="B213" s="428"/>
      <c r="C213" s="428"/>
      <c r="D213" s="428"/>
      <c r="E213" s="428"/>
      <c r="F213" s="428"/>
      <c r="G213" s="428"/>
    </row>
    <row r="215" spans="2:13" x14ac:dyDescent="0.25">
      <c r="B215" s="93"/>
      <c r="C215" s="94"/>
      <c r="D215" s="94"/>
      <c r="E215" s="94"/>
      <c r="F215" s="100"/>
      <c r="G215" s="93"/>
      <c r="H215" s="93"/>
      <c r="I215" s="94"/>
      <c r="J215" s="94"/>
      <c r="K215" s="94"/>
      <c r="L215" s="93"/>
      <c r="M215" s="93"/>
    </row>
    <row r="216" spans="2:13" x14ac:dyDescent="0.25">
      <c r="B216" s="97"/>
      <c r="C216" s="98"/>
      <c r="D216" s="101"/>
      <c r="E216" s="98"/>
      <c r="F216" s="101"/>
      <c r="G216" s="98"/>
      <c r="H216" s="104"/>
      <c r="I216" s="98"/>
      <c r="J216" s="103"/>
      <c r="K216" s="98"/>
      <c r="L216" s="102"/>
      <c r="M216" s="98"/>
    </row>
    <row r="217" spans="2:13" x14ac:dyDescent="0.25">
      <c r="B217" s="93"/>
      <c r="C217" s="95"/>
      <c r="D217" s="95"/>
      <c r="E217" s="95"/>
      <c r="F217" s="99"/>
      <c r="G217" s="95"/>
      <c r="H217" s="93"/>
      <c r="I217" s="95"/>
      <c r="J217" s="95"/>
      <c r="K217" s="95"/>
      <c r="L217" s="95"/>
      <c r="M217" s="95"/>
    </row>
    <row r="218" spans="2:13" x14ac:dyDescent="0.25">
      <c r="B218" s="93"/>
      <c r="C218" s="95"/>
      <c r="D218" s="95"/>
      <c r="E218" s="95"/>
      <c r="F218" s="99"/>
      <c r="G218" s="95"/>
      <c r="H218" s="93"/>
      <c r="I218" s="95"/>
      <c r="J218" s="95"/>
      <c r="K218" s="95"/>
      <c r="L218" s="95"/>
      <c r="M218" s="95"/>
    </row>
    <row r="219" spans="2:13" x14ac:dyDescent="0.25">
      <c r="B219" s="93"/>
      <c r="C219" s="95"/>
      <c r="D219" s="95"/>
      <c r="E219" s="95"/>
      <c r="F219" s="99"/>
      <c r="G219" s="95"/>
      <c r="H219" s="93"/>
      <c r="I219" s="95"/>
      <c r="J219" s="95"/>
      <c r="K219" s="95"/>
      <c r="L219" s="95"/>
      <c r="M219" s="95"/>
    </row>
    <row r="220" spans="2:13" x14ac:dyDescent="0.25">
      <c r="B220" s="93"/>
      <c r="C220" s="95"/>
      <c r="D220" s="95"/>
      <c r="E220" s="95"/>
      <c r="F220" s="99"/>
      <c r="G220" s="95"/>
      <c r="H220" s="93"/>
      <c r="I220" s="95"/>
      <c r="J220" s="95"/>
      <c r="K220" s="95"/>
      <c r="L220" s="95"/>
      <c r="M220" s="106"/>
    </row>
    <row r="221" spans="2:13" x14ac:dyDescent="0.25">
      <c r="B221" s="93"/>
      <c r="C221" s="95"/>
      <c r="D221" s="95"/>
      <c r="E221" s="95"/>
      <c r="F221" s="99"/>
      <c r="G221" s="95"/>
      <c r="H221" s="93"/>
      <c r="I221" s="95"/>
      <c r="J221" s="95"/>
      <c r="K221" s="95"/>
      <c r="L221" s="95"/>
      <c r="M221" s="106"/>
    </row>
    <row r="222" spans="2:13" x14ac:dyDescent="0.25">
      <c r="B222" s="93"/>
      <c r="C222" s="95"/>
      <c r="D222" s="95"/>
      <c r="E222" s="95"/>
      <c r="F222" s="99"/>
      <c r="G222" s="95"/>
      <c r="H222" s="93"/>
      <c r="I222" s="95"/>
      <c r="J222" s="95"/>
      <c r="K222" s="95"/>
      <c r="L222" s="95"/>
      <c r="M222" s="106"/>
    </row>
    <row r="223" spans="2:13" x14ac:dyDescent="0.25">
      <c r="B223" s="93"/>
      <c r="C223" s="95"/>
      <c r="D223" s="95"/>
      <c r="E223" s="95"/>
      <c r="F223" s="99"/>
      <c r="G223" s="95"/>
      <c r="H223" s="93"/>
      <c r="I223" s="95"/>
      <c r="J223" s="95"/>
      <c r="K223" s="95"/>
      <c r="L223" s="95"/>
      <c r="M223" s="106"/>
    </row>
    <row r="224" spans="2:13" x14ac:dyDescent="0.25">
      <c r="B224" s="93"/>
      <c r="C224" s="95"/>
      <c r="D224" s="95"/>
      <c r="E224" s="95"/>
      <c r="F224" s="99"/>
      <c r="G224" s="95"/>
      <c r="H224" s="93"/>
      <c r="I224" s="95"/>
      <c r="J224" s="95"/>
      <c r="K224" s="95"/>
      <c r="L224" s="95"/>
      <c r="M224" s="106"/>
    </row>
    <row r="225" spans="2:13" x14ac:dyDescent="0.25">
      <c r="B225" s="93"/>
      <c r="C225" s="95"/>
      <c r="D225" s="95"/>
      <c r="E225" s="95"/>
      <c r="F225" s="99"/>
      <c r="G225" s="95"/>
      <c r="H225" s="93"/>
      <c r="I225" s="95"/>
      <c r="J225" s="95"/>
      <c r="K225" s="95"/>
      <c r="L225" s="95"/>
      <c r="M225" s="106"/>
    </row>
    <row r="226" spans="2:13" x14ac:dyDescent="0.25">
      <c r="B226" s="93"/>
      <c r="C226" s="95"/>
      <c r="D226" s="95"/>
      <c r="E226" s="95"/>
      <c r="F226" s="99"/>
      <c r="G226" s="95"/>
      <c r="H226" s="93"/>
      <c r="I226" s="95"/>
      <c r="J226" s="95"/>
      <c r="K226" s="95"/>
      <c r="L226" s="95"/>
      <c r="M226" s="106"/>
    </row>
    <row r="227" spans="2:13" x14ac:dyDescent="0.25">
      <c r="B227" s="93"/>
      <c r="C227" s="95"/>
      <c r="D227" s="95"/>
      <c r="E227" s="95"/>
      <c r="F227" s="99"/>
      <c r="G227" s="95"/>
      <c r="H227" s="93"/>
      <c r="I227" s="95"/>
      <c r="J227" s="95"/>
      <c r="K227" s="95"/>
      <c r="L227" s="95"/>
      <c r="M227" s="106"/>
    </row>
    <row r="228" spans="2:13" x14ac:dyDescent="0.25">
      <c r="B228" s="93"/>
      <c r="C228" s="95"/>
      <c r="D228" s="95"/>
      <c r="E228" s="95"/>
      <c r="F228" s="99"/>
      <c r="G228" s="95"/>
      <c r="H228" s="93"/>
      <c r="I228" s="95"/>
      <c r="J228" s="95"/>
      <c r="K228" s="95"/>
      <c r="L228" s="95"/>
      <c r="M228" s="106"/>
    </row>
    <row r="229" spans="2:13" x14ac:dyDescent="0.25">
      <c r="B229" s="93"/>
      <c r="C229" s="95"/>
      <c r="D229" s="95"/>
      <c r="E229" s="95"/>
      <c r="F229" s="99"/>
      <c r="G229" s="95"/>
      <c r="H229" s="93"/>
      <c r="I229" s="95"/>
      <c r="J229" s="95"/>
      <c r="K229" s="95"/>
      <c r="L229" s="95"/>
      <c r="M229" s="106"/>
    </row>
    <row r="230" spans="2:13" x14ac:dyDescent="0.25">
      <c r="B230" s="93"/>
      <c r="C230" s="95"/>
      <c r="D230" s="95"/>
      <c r="E230" s="95"/>
      <c r="F230" s="99"/>
      <c r="G230" s="95"/>
      <c r="H230" s="93"/>
      <c r="I230" s="95"/>
      <c r="J230" s="95"/>
      <c r="K230" s="95"/>
      <c r="L230" s="95"/>
      <c r="M230" s="106"/>
    </row>
    <row r="231" spans="2:13" x14ac:dyDescent="0.25">
      <c r="B231" s="93"/>
      <c r="C231" s="95"/>
      <c r="D231" s="95"/>
      <c r="E231" s="95"/>
      <c r="F231" s="99"/>
      <c r="G231" s="95"/>
      <c r="H231" s="93"/>
      <c r="I231" s="95"/>
      <c r="J231" s="95"/>
      <c r="K231" s="95"/>
      <c r="L231" s="95"/>
      <c r="M231" s="106"/>
    </row>
    <row r="232" spans="2:13" x14ac:dyDescent="0.25">
      <c r="B232" s="93"/>
      <c r="C232" s="95"/>
      <c r="D232" s="95"/>
      <c r="E232" s="95"/>
      <c r="F232" s="99"/>
      <c r="G232" s="95"/>
      <c r="H232" s="93"/>
      <c r="I232" s="95"/>
      <c r="J232" s="95"/>
      <c r="K232" s="95"/>
      <c r="L232" s="95"/>
      <c r="M232" s="106"/>
    </row>
    <row r="233" spans="2:13" x14ac:dyDescent="0.25">
      <c r="B233" s="93"/>
      <c r="C233" s="95"/>
      <c r="D233" s="95"/>
      <c r="E233" s="95"/>
      <c r="F233" s="99"/>
      <c r="G233" s="95"/>
      <c r="H233" s="93"/>
      <c r="I233" s="95"/>
      <c r="J233" s="95"/>
      <c r="K233" s="95"/>
      <c r="L233" s="95"/>
      <c r="M233" s="95"/>
    </row>
    <row r="234" spans="2:13" x14ac:dyDescent="0.25">
      <c r="B234" s="93"/>
      <c r="C234" s="95"/>
      <c r="D234" s="95"/>
      <c r="E234" s="95"/>
      <c r="F234" s="99"/>
      <c r="G234" s="95"/>
      <c r="H234" s="93"/>
      <c r="I234" s="95"/>
      <c r="J234" s="95"/>
      <c r="K234" s="95"/>
      <c r="L234" s="95"/>
      <c r="M234" s="95"/>
    </row>
    <row r="235" spans="2:13" x14ac:dyDescent="0.25">
      <c r="B235" s="93"/>
      <c r="C235" s="95"/>
      <c r="D235" s="95"/>
      <c r="E235" s="95"/>
      <c r="F235" s="99"/>
      <c r="G235" s="95"/>
      <c r="H235" s="93"/>
      <c r="I235" s="95"/>
      <c r="J235" s="95"/>
      <c r="K235" s="95"/>
      <c r="L235" s="95"/>
      <c r="M235" s="95"/>
    </row>
    <row r="236" spans="2:13" x14ac:dyDescent="0.25">
      <c r="B236" s="93"/>
      <c r="C236" s="95"/>
      <c r="D236" s="95"/>
      <c r="E236" s="95"/>
      <c r="F236" s="99"/>
      <c r="G236" s="95"/>
      <c r="H236" s="93"/>
      <c r="I236" s="95"/>
      <c r="J236" s="95"/>
      <c r="K236" s="95"/>
      <c r="L236" s="95"/>
      <c r="M236" s="95"/>
    </row>
    <row r="237" spans="2:13" x14ac:dyDescent="0.25"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</row>
    <row r="238" spans="2:13" x14ac:dyDescent="0.25">
      <c r="B238" s="93"/>
      <c r="C238" s="96"/>
      <c r="D238" s="96"/>
      <c r="E238" s="96"/>
      <c r="F238" s="96"/>
      <c r="G238" s="96"/>
      <c r="H238" s="93"/>
      <c r="I238" s="96"/>
      <c r="J238" s="96"/>
      <c r="K238" s="96"/>
      <c r="L238" s="93"/>
      <c r="M238" s="96"/>
    </row>
    <row r="239" spans="2:13" x14ac:dyDescent="0.25">
      <c r="B239" s="93"/>
      <c r="C239" s="96"/>
      <c r="D239" s="96"/>
      <c r="E239" s="96"/>
      <c r="F239" s="96"/>
      <c r="G239" s="96"/>
      <c r="H239" s="93"/>
      <c r="I239" s="96"/>
      <c r="J239" s="96"/>
      <c r="K239" s="96"/>
      <c r="L239" s="93"/>
      <c r="M239" s="96"/>
    </row>
    <row r="240" spans="2:13" x14ac:dyDescent="0.25"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</row>
    <row r="241" spans="2:13" x14ac:dyDescent="0.25">
      <c r="B241" s="93"/>
      <c r="C241" s="93"/>
      <c r="D241" s="105"/>
      <c r="E241" s="93"/>
      <c r="F241" s="105"/>
      <c r="G241" s="93"/>
      <c r="H241" s="93"/>
      <c r="I241" s="93"/>
      <c r="J241" s="105"/>
      <c r="K241" s="93"/>
      <c r="L241" s="105"/>
      <c r="M241" s="93"/>
    </row>
    <row r="242" spans="2:13" x14ac:dyDescent="0.25"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</row>
    <row r="244" spans="2:13" ht="15.75" thickBot="1" x14ac:dyDescent="0.3">
      <c r="B244" s="107"/>
      <c r="C244" s="111"/>
      <c r="D244" s="111"/>
      <c r="E244" s="111"/>
      <c r="F244" s="110"/>
      <c r="G244" s="108"/>
    </row>
    <row r="245" spans="2:13" ht="15.75" thickBot="1" x14ac:dyDescent="0.3">
      <c r="B245" s="112"/>
      <c r="C245" s="113"/>
      <c r="D245" s="114"/>
      <c r="E245" s="113"/>
      <c r="F245" s="114"/>
      <c r="G245" s="113"/>
    </row>
    <row r="246" spans="2:13" ht="15.75" thickBot="1" x14ac:dyDescent="0.3">
      <c r="B246" s="107"/>
      <c r="C246" s="110"/>
      <c r="D246" s="110"/>
      <c r="E246" s="110"/>
      <c r="F246" s="115"/>
      <c r="G246" s="109"/>
    </row>
    <row r="247" spans="2:13" ht="15.75" thickBot="1" x14ac:dyDescent="0.3">
      <c r="B247" s="107"/>
      <c r="C247" s="110"/>
      <c r="D247" s="110"/>
      <c r="E247" s="110"/>
      <c r="F247" s="115"/>
      <c r="G247" s="109"/>
    </row>
    <row r="248" spans="2:13" ht="15.75" thickBot="1" x14ac:dyDescent="0.3">
      <c r="B248" s="107"/>
      <c r="C248" s="110"/>
      <c r="D248" s="110"/>
      <c r="E248" s="110"/>
      <c r="F248" s="115"/>
      <c r="G248" s="109"/>
    </row>
    <row r="249" spans="2:13" ht="15.75" thickBot="1" x14ac:dyDescent="0.3">
      <c r="B249" s="107"/>
      <c r="C249" s="110"/>
      <c r="D249" s="110"/>
      <c r="E249" s="110"/>
      <c r="F249" s="115"/>
      <c r="G249" s="109"/>
    </row>
    <row r="250" spans="2:13" ht="15.75" thickBot="1" x14ac:dyDescent="0.3">
      <c r="B250" s="107"/>
      <c r="C250" s="110"/>
      <c r="D250" s="110"/>
      <c r="E250" s="110"/>
      <c r="F250" s="115"/>
      <c r="G250" s="109"/>
    </row>
    <row r="251" spans="2:13" ht="15.75" thickBot="1" x14ac:dyDescent="0.3">
      <c r="B251" s="107"/>
      <c r="C251" s="110"/>
      <c r="D251" s="110"/>
      <c r="E251" s="110"/>
      <c r="F251" s="115"/>
      <c r="G251" s="109"/>
    </row>
    <row r="252" spans="2:13" ht="15.75" thickBot="1" x14ac:dyDescent="0.3">
      <c r="B252" s="107"/>
      <c r="C252" s="110"/>
      <c r="D252" s="110"/>
      <c r="E252" s="110"/>
      <c r="F252" s="115"/>
      <c r="G252" s="109"/>
    </row>
    <row r="253" spans="2:13" ht="15.75" thickBot="1" x14ac:dyDescent="0.3">
      <c r="B253" s="107"/>
      <c r="C253" s="110"/>
      <c r="D253" s="110"/>
      <c r="E253" s="110"/>
      <c r="F253" s="115"/>
      <c r="G253" s="109"/>
    </row>
    <row r="254" spans="2:13" ht="15.75" thickBot="1" x14ac:dyDescent="0.3">
      <c r="B254" s="107"/>
      <c r="C254" s="110"/>
      <c r="D254" s="110"/>
      <c r="E254" s="110"/>
      <c r="F254" s="115"/>
      <c r="G254" s="109"/>
    </row>
    <row r="255" spans="2:13" ht="15.75" thickBot="1" x14ac:dyDescent="0.3">
      <c r="B255" s="107"/>
      <c r="C255" s="110"/>
      <c r="D255" s="110"/>
      <c r="E255" s="110"/>
      <c r="F255" s="115"/>
      <c r="G255" s="109"/>
    </row>
    <row r="256" spans="2:13" ht="15.75" thickBot="1" x14ac:dyDescent="0.3">
      <c r="B256" s="107"/>
      <c r="C256" s="110"/>
      <c r="D256" s="110"/>
      <c r="E256" s="110"/>
      <c r="F256" s="115"/>
      <c r="G256" s="109"/>
    </row>
    <row r="257" spans="2:7" ht="15.75" thickBot="1" x14ac:dyDescent="0.3">
      <c r="B257" s="107"/>
      <c r="C257" s="110"/>
      <c r="D257" s="110"/>
      <c r="E257" s="110"/>
      <c r="F257" s="115"/>
      <c r="G257" s="109"/>
    </row>
    <row r="258" spans="2:7" ht="15.75" thickBot="1" x14ac:dyDescent="0.3">
      <c r="B258" s="107"/>
      <c r="C258" s="110"/>
      <c r="D258" s="110"/>
      <c r="E258" s="110"/>
      <c r="F258" s="115"/>
      <c r="G258" s="109"/>
    </row>
    <row r="259" spans="2:7" ht="15.75" thickBot="1" x14ac:dyDescent="0.3">
      <c r="B259" s="107"/>
      <c r="C259" s="110"/>
      <c r="D259" s="110"/>
      <c r="E259" s="110"/>
      <c r="F259" s="115"/>
      <c r="G259" s="109"/>
    </row>
    <row r="260" spans="2:7" ht="15.75" thickBot="1" x14ac:dyDescent="0.3">
      <c r="B260" s="107"/>
      <c r="C260" s="110"/>
      <c r="D260" s="110"/>
      <c r="E260" s="110"/>
      <c r="F260" s="115"/>
      <c r="G260" s="109"/>
    </row>
    <row r="261" spans="2:7" ht="15.75" thickBot="1" x14ac:dyDescent="0.3">
      <c r="B261" s="107"/>
      <c r="C261" s="110"/>
      <c r="D261" s="110"/>
      <c r="E261" s="110"/>
      <c r="F261" s="115"/>
      <c r="G261" s="109"/>
    </row>
    <row r="262" spans="2:7" ht="15.75" thickBot="1" x14ac:dyDescent="0.3">
      <c r="B262" s="107"/>
      <c r="C262" s="110"/>
      <c r="D262" s="110"/>
      <c r="E262" s="110"/>
      <c r="F262" s="115"/>
      <c r="G262" s="109"/>
    </row>
    <row r="263" spans="2:7" ht="15.75" thickBot="1" x14ac:dyDescent="0.3">
      <c r="B263" s="107"/>
      <c r="C263" s="110"/>
      <c r="D263" s="110"/>
      <c r="E263" s="110"/>
      <c r="F263" s="115"/>
      <c r="G263" s="109"/>
    </row>
    <row r="264" spans="2:7" ht="15.75" thickBot="1" x14ac:dyDescent="0.3">
      <c r="B264" s="107"/>
      <c r="C264" s="110"/>
      <c r="D264" s="110"/>
      <c r="E264" s="110"/>
      <c r="F264" s="115"/>
      <c r="G264" s="109"/>
    </row>
    <row r="265" spans="2:7" ht="15.75" thickBot="1" x14ac:dyDescent="0.3">
      <c r="B265" s="107"/>
      <c r="C265" s="110"/>
      <c r="D265" s="110"/>
      <c r="E265" s="110"/>
      <c r="F265" s="115"/>
      <c r="G265" s="109"/>
    </row>
    <row r="266" spans="2:7" ht="15.75" thickBot="1" x14ac:dyDescent="0.3">
      <c r="B266" s="107"/>
      <c r="C266" s="110"/>
      <c r="D266" s="110"/>
      <c r="E266" s="110"/>
      <c r="F266" s="115"/>
      <c r="G266" s="109"/>
    </row>
    <row r="267" spans="2:7" ht="15.75" thickBot="1" x14ac:dyDescent="0.3">
      <c r="B267" s="107"/>
      <c r="C267" s="110"/>
      <c r="D267" s="110"/>
      <c r="E267" s="110"/>
      <c r="F267" s="115"/>
      <c r="G267" s="109"/>
    </row>
    <row r="268" spans="2:7" ht="15.75" thickBot="1" x14ac:dyDescent="0.3">
      <c r="B268" s="107"/>
      <c r="C268" s="110"/>
      <c r="D268" s="110"/>
      <c r="E268" s="110"/>
      <c r="F268" s="115"/>
      <c r="G268" s="109"/>
    </row>
    <row r="269" spans="2:7" ht="15.75" thickBot="1" x14ac:dyDescent="0.3">
      <c r="B269" s="107"/>
      <c r="C269" s="110"/>
      <c r="D269" s="110"/>
      <c r="E269" s="110"/>
      <c r="F269" s="115"/>
      <c r="G269" s="109"/>
    </row>
    <row r="270" spans="2:7" ht="15.75" thickBot="1" x14ac:dyDescent="0.3">
      <c r="B270" s="107"/>
      <c r="C270" s="110"/>
      <c r="D270" s="110"/>
      <c r="E270" s="110"/>
      <c r="F270" s="115"/>
      <c r="G270" s="109"/>
    </row>
    <row r="271" spans="2:7" ht="15.75" thickBot="1" x14ac:dyDescent="0.3">
      <c r="B271" s="107"/>
      <c r="C271" s="110"/>
      <c r="D271" s="110"/>
      <c r="E271" s="110"/>
      <c r="F271" s="115"/>
      <c r="G271" s="109"/>
    </row>
    <row r="272" spans="2:7" ht="15.75" thickBot="1" x14ac:dyDescent="0.3">
      <c r="B272" s="107"/>
      <c r="C272" s="110"/>
      <c r="D272" s="110"/>
      <c r="E272" s="110"/>
      <c r="F272" s="115"/>
      <c r="G272" s="110"/>
    </row>
    <row r="273" spans="2:13" ht="15.75" thickBot="1" x14ac:dyDescent="0.3">
      <c r="B273" s="107"/>
      <c r="C273" s="116"/>
      <c r="D273" s="108"/>
      <c r="E273" s="116"/>
      <c r="F273" s="108"/>
      <c r="G273" s="116"/>
    </row>
    <row r="274" spans="2:13" ht="15.75" thickBot="1" x14ac:dyDescent="0.3">
      <c r="B274" s="107"/>
      <c r="C274" s="116"/>
      <c r="D274" s="108"/>
      <c r="E274" s="116"/>
      <c r="F274" s="108"/>
      <c r="G274" s="116"/>
    </row>
    <row r="275" spans="2:13" ht="15.75" thickBot="1" x14ac:dyDescent="0.3">
      <c r="B275" s="107"/>
      <c r="C275" s="108"/>
      <c r="D275" s="108"/>
      <c r="E275" s="108"/>
      <c r="F275" s="108"/>
      <c r="G275" s="108"/>
    </row>
    <row r="276" spans="2:13" ht="15.75" thickBot="1" x14ac:dyDescent="0.3">
      <c r="B276" s="107"/>
      <c r="C276" s="108"/>
      <c r="D276" s="117"/>
      <c r="E276" s="108"/>
      <c r="F276" s="117"/>
      <c r="G276" s="108"/>
    </row>
    <row r="277" spans="2:13" ht="15.75" thickBot="1" x14ac:dyDescent="0.3">
      <c r="B277" s="107"/>
      <c r="C277" s="108"/>
      <c r="D277" s="108"/>
      <c r="E277" s="108"/>
      <c r="F277" s="108"/>
      <c r="G277" s="108"/>
    </row>
    <row r="280" spans="2:13" x14ac:dyDescent="0.25">
      <c r="B280" s="130"/>
      <c r="C280" s="131"/>
      <c r="D280" s="131"/>
      <c r="E280" s="131"/>
      <c r="F280" s="138"/>
      <c r="G280" s="130"/>
      <c r="H280" s="130"/>
      <c r="I280" s="131"/>
      <c r="J280" s="131"/>
      <c r="K280" s="131"/>
      <c r="L280" s="130"/>
      <c r="M280" s="130"/>
    </row>
    <row r="281" spans="2:13" x14ac:dyDescent="0.25">
      <c r="B281" s="135"/>
      <c r="C281" s="136"/>
      <c r="D281" s="139"/>
      <c r="E281" s="136"/>
      <c r="F281" s="139"/>
      <c r="G281" s="136"/>
      <c r="H281" s="136"/>
      <c r="I281" s="136"/>
      <c r="J281" s="141"/>
      <c r="K281" s="136"/>
      <c r="L281" s="140"/>
      <c r="M281" s="136"/>
    </row>
    <row r="282" spans="2:13" x14ac:dyDescent="0.25">
      <c r="B282" s="130"/>
      <c r="C282" s="132"/>
      <c r="D282" s="132"/>
      <c r="E282" s="132"/>
      <c r="F282" s="137"/>
      <c r="G282" s="132"/>
      <c r="H282" s="130"/>
      <c r="I282" s="132"/>
      <c r="J282" s="132"/>
      <c r="K282" s="132"/>
      <c r="L282" s="132"/>
      <c r="M282" s="132"/>
    </row>
    <row r="283" spans="2:13" x14ac:dyDescent="0.25">
      <c r="B283" s="130"/>
      <c r="C283" s="132"/>
      <c r="D283" s="132"/>
      <c r="E283" s="132"/>
      <c r="F283" s="137"/>
      <c r="G283" s="132"/>
      <c r="H283" s="130"/>
      <c r="I283" s="132"/>
      <c r="J283" s="132"/>
      <c r="K283" s="132"/>
      <c r="L283" s="132"/>
      <c r="M283" s="132"/>
    </row>
    <row r="284" spans="2:13" x14ac:dyDescent="0.25">
      <c r="B284" s="130"/>
      <c r="C284" s="132"/>
      <c r="D284" s="132"/>
      <c r="E284" s="132"/>
      <c r="F284" s="137"/>
      <c r="G284" s="132"/>
      <c r="H284" s="130"/>
      <c r="I284" s="132"/>
      <c r="J284" s="132"/>
      <c r="K284" s="132"/>
      <c r="L284" s="132"/>
      <c r="M284" s="132"/>
    </row>
    <row r="285" spans="2:13" x14ac:dyDescent="0.25">
      <c r="B285" s="130"/>
      <c r="C285" s="132"/>
      <c r="D285" s="132"/>
      <c r="E285" s="132"/>
      <c r="F285" s="137"/>
      <c r="G285" s="132"/>
      <c r="H285" s="130"/>
      <c r="I285" s="132"/>
      <c r="J285" s="132"/>
      <c r="K285" s="132"/>
      <c r="L285" s="132"/>
      <c r="M285" s="133"/>
    </row>
    <row r="286" spans="2:13" x14ac:dyDescent="0.25">
      <c r="B286" s="130"/>
      <c r="C286" s="132"/>
      <c r="D286" s="132"/>
      <c r="E286" s="132"/>
      <c r="F286" s="137"/>
      <c r="G286" s="132"/>
      <c r="H286" s="130"/>
      <c r="I286" s="132"/>
      <c r="J286" s="132"/>
      <c r="K286" s="132"/>
      <c r="L286" s="132"/>
      <c r="M286" s="132"/>
    </row>
    <row r="287" spans="2:13" x14ac:dyDescent="0.25">
      <c r="B287" s="130"/>
      <c r="C287" s="132"/>
      <c r="D287" s="132"/>
      <c r="E287" s="132"/>
      <c r="F287" s="137"/>
      <c r="G287" s="132"/>
      <c r="H287" s="130"/>
      <c r="I287" s="132"/>
      <c r="J287" s="132"/>
      <c r="K287" s="132"/>
      <c r="L287" s="132"/>
      <c r="M287" s="132"/>
    </row>
    <row r="288" spans="2:13" x14ac:dyDescent="0.25">
      <c r="B288" s="130"/>
      <c r="C288" s="132"/>
      <c r="D288" s="132"/>
      <c r="E288" s="132"/>
      <c r="F288" s="137"/>
      <c r="G288" s="132"/>
      <c r="H288" s="130"/>
      <c r="I288" s="132"/>
      <c r="J288" s="132"/>
      <c r="K288" s="132"/>
      <c r="L288" s="132"/>
      <c r="M288" s="133"/>
    </row>
    <row r="289" spans="2:13" x14ac:dyDescent="0.25">
      <c r="B289" s="130"/>
      <c r="C289" s="132"/>
      <c r="D289" s="132"/>
      <c r="E289" s="132"/>
      <c r="F289" s="137"/>
      <c r="G289" s="132"/>
      <c r="H289" s="130"/>
      <c r="I289" s="132"/>
      <c r="J289" s="132"/>
      <c r="K289" s="132"/>
      <c r="L289" s="132"/>
      <c r="M289" s="133"/>
    </row>
    <row r="290" spans="2:13" x14ac:dyDescent="0.25">
      <c r="B290" s="130"/>
      <c r="C290" s="132"/>
      <c r="D290" s="132"/>
      <c r="E290" s="132"/>
      <c r="F290" s="137"/>
      <c r="G290" s="132"/>
      <c r="H290" s="130"/>
      <c r="I290" s="132"/>
      <c r="J290" s="132"/>
      <c r="K290" s="132"/>
      <c r="L290" s="132"/>
      <c r="M290" s="133"/>
    </row>
    <row r="291" spans="2:13" x14ac:dyDescent="0.25">
      <c r="B291" s="130"/>
      <c r="C291" s="132"/>
      <c r="D291" s="132"/>
      <c r="E291" s="132"/>
      <c r="F291" s="137"/>
      <c r="G291" s="132"/>
      <c r="H291" s="130"/>
      <c r="I291" s="132"/>
      <c r="J291" s="132"/>
      <c r="K291" s="132"/>
      <c r="L291" s="132"/>
      <c r="M291" s="133"/>
    </row>
    <row r="292" spans="2:13" x14ac:dyDescent="0.25">
      <c r="B292" s="130"/>
      <c r="C292" s="132"/>
      <c r="D292" s="132"/>
      <c r="E292" s="132"/>
      <c r="F292" s="137"/>
      <c r="G292" s="132"/>
      <c r="H292" s="130"/>
      <c r="I292" s="132"/>
      <c r="J292" s="132"/>
      <c r="K292" s="132"/>
      <c r="L292" s="132"/>
      <c r="M292" s="133"/>
    </row>
    <row r="293" spans="2:13" x14ac:dyDescent="0.25">
      <c r="B293" s="130"/>
      <c r="C293" s="132"/>
      <c r="D293" s="132"/>
      <c r="E293" s="132"/>
      <c r="F293" s="137"/>
      <c r="G293" s="132"/>
      <c r="H293" s="130"/>
      <c r="I293" s="132"/>
      <c r="J293" s="132"/>
      <c r="K293" s="132"/>
      <c r="L293" s="132"/>
      <c r="M293" s="133"/>
    </row>
    <row r="294" spans="2:13" x14ac:dyDescent="0.25">
      <c r="B294" s="130"/>
      <c r="C294" s="132"/>
      <c r="D294" s="132"/>
      <c r="E294" s="132"/>
      <c r="F294" s="137"/>
      <c r="G294" s="132"/>
      <c r="H294" s="130"/>
      <c r="I294" s="132"/>
      <c r="J294" s="132"/>
      <c r="K294" s="132"/>
      <c r="L294" s="132"/>
      <c r="M294" s="132"/>
    </row>
    <row r="295" spans="2:13" x14ac:dyDescent="0.25">
      <c r="B295" s="130"/>
      <c r="C295" s="132"/>
      <c r="D295" s="132"/>
      <c r="E295" s="132"/>
      <c r="F295" s="137"/>
      <c r="G295" s="132"/>
      <c r="H295" s="130"/>
      <c r="I295" s="132"/>
      <c r="J295" s="132"/>
      <c r="K295" s="132"/>
      <c r="L295" s="132"/>
      <c r="M295" s="132"/>
    </row>
    <row r="296" spans="2:13" x14ac:dyDescent="0.25">
      <c r="B296" s="130"/>
      <c r="C296" s="132"/>
      <c r="D296" s="132"/>
      <c r="E296" s="132"/>
      <c r="F296" s="137"/>
      <c r="G296" s="132"/>
      <c r="H296" s="130"/>
      <c r="I296" s="132"/>
      <c r="J296" s="132"/>
      <c r="K296" s="132"/>
      <c r="L296" s="132"/>
      <c r="M296" s="133"/>
    </row>
    <row r="297" spans="2:13" x14ac:dyDescent="0.25">
      <c r="B297" s="130"/>
      <c r="C297" s="132"/>
      <c r="D297" s="132"/>
      <c r="E297" s="132"/>
      <c r="F297" s="137"/>
      <c r="G297" s="132"/>
      <c r="H297" s="130"/>
      <c r="I297" s="132"/>
      <c r="J297" s="132"/>
      <c r="K297" s="132"/>
      <c r="L297" s="132"/>
      <c r="M297" s="132"/>
    </row>
    <row r="298" spans="2:13" x14ac:dyDescent="0.25">
      <c r="B298" s="130"/>
      <c r="C298" s="132"/>
      <c r="D298" s="132"/>
      <c r="E298" s="132"/>
      <c r="F298" s="137"/>
      <c r="G298" s="132"/>
      <c r="H298" s="130"/>
      <c r="I298" s="132"/>
      <c r="J298" s="132"/>
      <c r="K298" s="132"/>
      <c r="L298" s="132"/>
      <c r="M298" s="132"/>
    </row>
    <row r="299" spans="2:13" x14ac:dyDescent="0.25">
      <c r="B299" s="130"/>
      <c r="C299" s="132"/>
      <c r="D299" s="132"/>
      <c r="E299" s="132"/>
      <c r="F299" s="137"/>
      <c r="G299" s="132"/>
      <c r="H299" s="130"/>
      <c r="I299" s="132"/>
      <c r="J299" s="132"/>
      <c r="K299" s="132"/>
      <c r="L299" s="132"/>
      <c r="M299" s="132"/>
    </row>
    <row r="300" spans="2:13" x14ac:dyDescent="0.25">
      <c r="B300" s="130"/>
      <c r="C300" s="132"/>
      <c r="D300" s="132"/>
      <c r="E300" s="132"/>
      <c r="F300" s="137"/>
      <c r="G300" s="132"/>
      <c r="H300" s="130"/>
      <c r="I300" s="132"/>
      <c r="J300" s="132"/>
      <c r="K300" s="132"/>
      <c r="L300" s="132"/>
      <c r="M300" s="132"/>
    </row>
    <row r="301" spans="2:13" x14ac:dyDescent="0.25">
      <c r="B301" s="130"/>
      <c r="C301" s="132"/>
      <c r="D301" s="132"/>
      <c r="E301" s="132"/>
      <c r="F301" s="137"/>
      <c r="G301" s="132"/>
      <c r="H301" s="130"/>
      <c r="I301" s="132"/>
      <c r="J301" s="132"/>
      <c r="K301" s="132"/>
      <c r="L301" s="132"/>
      <c r="M301" s="132"/>
    </row>
    <row r="302" spans="2:13" x14ac:dyDescent="0.25">
      <c r="B302" s="130"/>
      <c r="C302" s="132"/>
      <c r="D302" s="132"/>
      <c r="E302" s="132"/>
      <c r="F302" s="137"/>
      <c r="G302" s="132"/>
      <c r="H302" s="130"/>
      <c r="I302" s="132"/>
      <c r="J302" s="132"/>
      <c r="K302" s="132"/>
      <c r="L302" s="132"/>
      <c r="M302" s="132"/>
    </row>
    <row r="303" spans="2:13" x14ac:dyDescent="0.25">
      <c r="B303" s="130"/>
      <c r="C303" s="132"/>
      <c r="D303" s="132"/>
      <c r="E303" s="132"/>
      <c r="F303" s="137"/>
      <c r="G303" s="132"/>
      <c r="H303" s="130"/>
      <c r="I303" s="132"/>
      <c r="J303" s="132"/>
      <c r="K303" s="132"/>
      <c r="L303" s="132"/>
      <c r="M303" s="133"/>
    </row>
    <row r="304" spans="2:13" x14ac:dyDescent="0.25">
      <c r="B304" s="130"/>
      <c r="C304" s="132"/>
      <c r="D304" s="132"/>
      <c r="E304" s="132"/>
      <c r="F304" s="137"/>
      <c r="G304" s="133"/>
      <c r="H304" s="130"/>
      <c r="I304" s="132"/>
      <c r="J304" s="132"/>
      <c r="K304" s="132"/>
      <c r="L304" s="132"/>
      <c r="M304" s="132"/>
    </row>
    <row r="305" spans="2:13" x14ac:dyDescent="0.25">
      <c r="B305" s="130"/>
      <c r="C305" s="132"/>
      <c r="D305" s="132"/>
      <c r="E305" s="132"/>
      <c r="F305" s="137"/>
      <c r="G305" s="133"/>
      <c r="H305" s="130"/>
      <c r="I305" s="132"/>
      <c r="J305" s="132"/>
      <c r="K305" s="132"/>
      <c r="L305" s="132"/>
      <c r="M305" s="132"/>
    </row>
    <row r="306" spans="2:13" x14ac:dyDescent="0.25">
      <c r="B306" s="130"/>
      <c r="C306" s="132"/>
      <c r="D306" s="132"/>
      <c r="E306" s="132"/>
      <c r="F306" s="137"/>
      <c r="G306" s="132"/>
      <c r="H306" s="130"/>
      <c r="I306" s="132"/>
      <c r="J306" s="132"/>
      <c r="K306" s="132"/>
      <c r="L306" s="132"/>
      <c r="M306" s="132"/>
    </row>
    <row r="307" spans="2:13" x14ac:dyDescent="0.25">
      <c r="B307" s="130"/>
      <c r="C307" s="132"/>
      <c r="D307" s="132"/>
      <c r="E307" s="132"/>
      <c r="F307" s="137"/>
      <c r="G307" s="132"/>
      <c r="H307" s="130"/>
      <c r="I307" s="130"/>
      <c r="J307" s="130"/>
      <c r="K307" s="130"/>
      <c r="L307" s="130"/>
      <c r="M307" s="130"/>
    </row>
    <row r="308" spans="2:13" x14ac:dyDescent="0.25">
      <c r="B308" s="130"/>
      <c r="C308" s="134"/>
      <c r="D308" s="134"/>
      <c r="E308" s="134"/>
      <c r="F308" s="134"/>
      <c r="G308" s="134"/>
      <c r="H308" s="130"/>
      <c r="I308" s="134"/>
      <c r="J308" s="134"/>
      <c r="K308" s="134"/>
      <c r="L308" s="130"/>
      <c r="M308" s="134"/>
    </row>
    <row r="309" spans="2:13" x14ac:dyDescent="0.25">
      <c r="B309" s="130"/>
      <c r="C309" s="134"/>
      <c r="D309" s="134"/>
      <c r="E309" s="134"/>
      <c r="F309" s="134"/>
      <c r="G309" s="134"/>
      <c r="H309" s="130"/>
      <c r="I309" s="134"/>
      <c r="J309" s="134"/>
      <c r="K309" s="134"/>
      <c r="L309" s="130"/>
      <c r="M309" s="134"/>
    </row>
    <row r="310" spans="2:13" x14ac:dyDescent="0.25"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</row>
    <row r="311" spans="2:13" x14ac:dyDescent="0.25">
      <c r="B311" s="130"/>
      <c r="C311" s="130"/>
      <c r="D311" s="142"/>
      <c r="E311" s="130"/>
      <c r="F311" s="142"/>
      <c r="G311" s="130"/>
      <c r="H311" s="130"/>
      <c r="I311" s="130"/>
      <c r="J311" s="142"/>
      <c r="K311" s="130"/>
      <c r="L311" s="142"/>
      <c r="M311" s="118"/>
    </row>
    <row r="312" spans="2:13" x14ac:dyDescent="0.25"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</row>
    <row r="313" spans="2:13" x14ac:dyDescent="0.25">
      <c r="B313" s="428"/>
      <c r="C313" s="428"/>
      <c r="D313" s="428"/>
      <c r="E313" s="428"/>
      <c r="F313" s="428"/>
      <c r="G313" s="428"/>
      <c r="H313" s="130"/>
      <c r="I313" s="130"/>
      <c r="J313" s="130"/>
      <c r="K313" s="130"/>
      <c r="L313" s="130"/>
      <c r="M313" s="118"/>
    </row>
    <row r="316" spans="2:13" x14ac:dyDescent="0.25">
      <c r="B316" s="157"/>
      <c r="C316" s="158"/>
      <c r="D316" s="158"/>
      <c r="E316" s="158"/>
      <c r="F316" s="164"/>
      <c r="G316" s="157"/>
      <c r="H316" s="157"/>
      <c r="I316" s="158"/>
      <c r="J316" s="158"/>
      <c r="K316" s="158"/>
      <c r="L316" s="157"/>
      <c r="M316" s="157"/>
    </row>
    <row r="317" spans="2:13" x14ac:dyDescent="0.25">
      <c r="B317" s="161"/>
      <c r="C317" s="162"/>
      <c r="D317" s="165"/>
      <c r="E317" s="162"/>
      <c r="F317" s="165"/>
      <c r="G317" s="162"/>
      <c r="H317" s="168"/>
      <c r="I317" s="162"/>
      <c r="J317" s="167"/>
      <c r="K317" s="162"/>
      <c r="L317" s="166"/>
      <c r="M317" s="162"/>
    </row>
    <row r="318" spans="2:13" x14ac:dyDescent="0.25">
      <c r="B318" s="157"/>
      <c r="C318" s="159"/>
      <c r="D318" s="159"/>
      <c r="E318" s="159"/>
      <c r="F318" s="163"/>
      <c r="G318" s="159"/>
      <c r="H318" s="157"/>
      <c r="I318" s="159"/>
      <c r="J318" s="159"/>
      <c r="K318" s="159"/>
      <c r="L318" s="159"/>
      <c r="M318" s="159"/>
    </row>
    <row r="319" spans="2:13" x14ac:dyDescent="0.25">
      <c r="B319" s="157"/>
      <c r="C319" s="159"/>
      <c r="D319" s="159"/>
      <c r="E319" s="159"/>
      <c r="F319" s="163"/>
      <c r="G319" s="159"/>
      <c r="H319" s="157"/>
      <c r="I319" s="159"/>
      <c r="J319" s="159"/>
      <c r="K319" s="159"/>
      <c r="L319" s="159"/>
      <c r="M319" s="159"/>
    </row>
    <row r="320" spans="2:13" x14ac:dyDescent="0.25">
      <c r="B320" s="157"/>
      <c r="C320" s="159"/>
      <c r="D320" s="159"/>
      <c r="E320" s="159"/>
      <c r="F320" s="163"/>
      <c r="G320" s="159"/>
      <c r="H320" s="157"/>
      <c r="I320" s="159"/>
      <c r="J320" s="159"/>
      <c r="K320" s="159"/>
      <c r="L320" s="159"/>
      <c r="M320" s="159"/>
    </row>
    <row r="321" spans="2:13" x14ac:dyDescent="0.25">
      <c r="B321" s="157"/>
      <c r="C321" s="159"/>
      <c r="D321" s="159"/>
      <c r="E321" s="159"/>
      <c r="F321" s="163"/>
      <c r="G321" s="159"/>
      <c r="H321" s="157"/>
      <c r="I321" s="159"/>
      <c r="J321" s="159"/>
      <c r="K321" s="159"/>
      <c r="L321" s="159"/>
      <c r="M321" s="170"/>
    </row>
    <row r="322" spans="2:13" x14ac:dyDescent="0.25">
      <c r="B322" s="157"/>
      <c r="C322" s="159"/>
      <c r="D322" s="159"/>
      <c r="E322" s="159"/>
      <c r="F322" s="163"/>
      <c r="G322" s="159"/>
      <c r="H322" s="157"/>
      <c r="I322" s="159"/>
      <c r="J322" s="159"/>
      <c r="K322" s="159"/>
      <c r="L322" s="159"/>
      <c r="M322" s="159"/>
    </row>
    <row r="323" spans="2:13" x14ac:dyDescent="0.25">
      <c r="B323" s="157"/>
      <c r="C323" s="159"/>
      <c r="D323" s="159"/>
      <c r="E323" s="159"/>
      <c r="F323" s="163"/>
      <c r="G323" s="159"/>
      <c r="H323" s="157"/>
      <c r="I323" s="159"/>
      <c r="J323" s="159"/>
      <c r="K323" s="159"/>
      <c r="L323" s="159"/>
      <c r="M323" s="159"/>
    </row>
    <row r="324" spans="2:13" x14ac:dyDescent="0.25">
      <c r="B324" s="157"/>
      <c r="C324" s="159"/>
      <c r="D324" s="159"/>
      <c r="E324" s="159"/>
      <c r="F324" s="163"/>
      <c r="G324" s="159"/>
      <c r="H324" s="157"/>
      <c r="I324" s="159"/>
      <c r="J324" s="159"/>
      <c r="K324" s="159"/>
      <c r="L324" s="159"/>
      <c r="M324" s="170"/>
    </row>
    <row r="325" spans="2:13" x14ac:dyDescent="0.25">
      <c r="B325" s="157"/>
      <c r="C325" s="430"/>
      <c r="D325" s="430"/>
      <c r="E325" s="430"/>
      <c r="F325" s="430"/>
      <c r="G325" s="430"/>
      <c r="H325" s="157"/>
      <c r="I325" s="159"/>
      <c r="J325" s="159"/>
      <c r="K325" s="159"/>
      <c r="L325" s="159"/>
      <c r="M325" s="170"/>
    </row>
    <row r="326" spans="2:13" x14ac:dyDescent="0.25">
      <c r="B326" s="157"/>
      <c r="C326" s="159"/>
      <c r="D326" s="159"/>
      <c r="E326" s="159"/>
      <c r="F326" s="163"/>
      <c r="G326" s="159"/>
      <c r="H326" s="157"/>
      <c r="I326" s="159"/>
      <c r="J326" s="159"/>
      <c r="K326" s="159"/>
      <c r="L326" s="159"/>
      <c r="M326" s="170"/>
    </row>
    <row r="327" spans="2:13" x14ac:dyDescent="0.25">
      <c r="B327" s="157"/>
      <c r="C327" s="159"/>
      <c r="D327" s="159"/>
      <c r="E327" s="159"/>
      <c r="F327" s="163"/>
      <c r="G327" s="159"/>
      <c r="H327" s="157"/>
      <c r="I327" s="159"/>
      <c r="J327" s="159"/>
      <c r="K327" s="159"/>
      <c r="L327" s="159"/>
      <c r="M327" s="170"/>
    </row>
    <row r="328" spans="2:13" x14ac:dyDescent="0.25">
      <c r="B328" s="157"/>
      <c r="C328" s="159"/>
      <c r="D328" s="159"/>
      <c r="E328" s="159"/>
      <c r="F328" s="163"/>
      <c r="G328" s="159"/>
      <c r="H328" s="157"/>
      <c r="I328" s="159"/>
      <c r="J328" s="159"/>
      <c r="K328" s="159"/>
      <c r="L328" s="159"/>
      <c r="M328" s="170"/>
    </row>
    <row r="329" spans="2:13" x14ac:dyDescent="0.25">
      <c r="B329" s="157"/>
      <c r="C329" s="159"/>
      <c r="D329" s="159"/>
      <c r="E329" s="159"/>
      <c r="F329" s="163"/>
      <c r="G329" s="159"/>
      <c r="H329" s="157"/>
      <c r="I329" s="159"/>
      <c r="J329" s="159"/>
      <c r="K329" s="159"/>
      <c r="L329" s="159"/>
      <c r="M329" s="170"/>
    </row>
    <row r="330" spans="2:13" x14ac:dyDescent="0.25">
      <c r="B330" s="157"/>
      <c r="C330" s="159"/>
      <c r="D330" s="159"/>
      <c r="E330" s="159"/>
      <c r="F330" s="163"/>
      <c r="G330" s="159"/>
      <c r="H330" s="157"/>
      <c r="I330" s="159"/>
      <c r="J330" s="159"/>
      <c r="K330" s="159"/>
      <c r="L330" s="159"/>
      <c r="M330" s="159"/>
    </row>
    <row r="331" spans="2:13" x14ac:dyDescent="0.25">
      <c r="B331" s="157"/>
      <c r="C331" s="159"/>
      <c r="D331" s="159"/>
      <c r="E331" s="159"/>
      <c r="F331" s="163"/>
      <c r="G331" s="159"/>
      <c r="H331" s="157"/>
      <c r="I331" s="159"/>
      <c r="J331" s="159"/>
      <c r="K331" s="159"/>
      <c r="L331" s="159"/>
      <c r="M331" s="159"/>
    </row>
    <row r="332" spans="2:13" x14ac:dyDescent="0.25">
      <c r="B332" s="157"/>
      <c r="C332" s="159"/>
      <c r="D332" s="159"/>
      <c r="E332" s="159"/>
      <c r="F332" s="163"/>
      <c r="G332" s="159"/>
      <c r="H332" s="157"/>
      <c r="I332" s="159"/>
      <c r="J332" s="159"/>
      <c r="K332" s="159"/>
      <c r="L332" s="159"/>
      <c r="M332" s="170"/>
    </row>
    <row r="333" spans="2:13" x14ac:dyDescent="0.25">
      <c r="B333" s="157"/>
      <c r="C333" s="159"/>
      <c r="D333" s="159"/>
      <c r="E333" s="159"/>
      <c r="F333" s="163"/>
      <c r="G333" s="159"/>
      <c r="H333" s="157"/>
      <c r="I333" s="159"/>
      <c r="J333" s="159"/>
      <c r="K333" s="159"/>
      <c r="L333" s="159"/>
      <c r="M333" s="159"/>
    </row>
    <row r="334" spans="2:13" x14ac:dyDescent="0.25">
      <c r="B334" s="157"/>
      <c r="C334" s="159"/>
      <c r="D334" s="159"/>
      <c r="E334" s="159"/>
      <c r="F334" s="163"/>
      <c r="G334" s="159"/>
      <c r="H334" s="157"/>
      <c r="I334" s="159"/>
      <c r="J334" s="159"/>
      <c r="K334" s="159"/>
      <c r="L334" s="159"/>
      <c r="M334" s="159"/>
    </row>
    <row r="335" spans="2:13" x14ac:dyDescent="0.25">
      <c r="B335" s="157"/>
      <c r="C335" s="159"/>
      <c r="D335" s="159"/>
      <c r="E335" s="159"/>
      <c r="F335" s="163"/>
      <c r="G335" s="159"/>
      <c r="H335" s="157"/>
      <c r="I335" s="159"/>
      <c r="J335" s="159"/>
      <c r="K335" s="159"/>
      <c r="L335" s="159"/>
      <c r="M335" s="159"/>
    </row>
    <row r="336" spans="2:13" x14ac:dyDescent="0.25">
      <c r="B336" s="157"/>
      <c r="C336" s="159"/>
      <c r="D336" s="159"/>
      <c r="E336" s="159"/>
      <c r="F336" s="163"/>
      <c r="G336" s="159"/>
      <c r="H336" s="157"/>
      <c r="I336" s="159"/>
      <c r="J336" s="159"/>
      <c r="K336" s="159"/>
      <c r="L336" s="159"/>
      <c r="M336" s="159"/>
    </row>
    <row r="337" spans="2:13" x14ac:dyDescent="0.25">
      <c r="B337" s="157"/>
      <c r="C337" s="159"/>
      <c r="D337" s="159"/>
      <c r="E337" s="159"/>
      <c r="F337" s="163"/>
      <c r="G337" s="159"/>
      <c r="H337" s="157"/>
      <c r="I337" s="159"/>
      <c r="J337" s="159"/>
      <c r="K337" s="159"/>
      <c r="L337" s="159"/>
      <c r="M337" s="159"/>
    </row>
    <row r="338" spans="2:13" x14ac:dyDescent="0.25">
      <c r="B338" s="157"/>
      <c r="C338" s="159"/>
      <c r="D338" s="159"/>
      <c r="E338" s="159"/>
      <c r="F338" s="163"/>
      <c r="G338" s="159"/>
      <c r="H338" s="157"/>
      <c r="I338" s="159"/>
      <c r="J338" s="159"/>
      <c r="K338" s="159"/>
      <c r="L338" s="159"/>
      <c r="M338" s="159"/>
    </row>
    <row r="339" spans="2:13" x14ac:dyDescent="0.25">
      <c r="B339" s="156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</row>
    <row r="340" spans="2:13" x14ac:dyDescent="0.25">
      <c r="B340" s="157"/>
      <c r="C340" s="160"/>
      <c r="D340" s="160"/>
      <c r="E340" s="160"/>
      <c r="F340" s="160"/>
      <c r="G340" s="160"/>
      <c r="H340" s="157"/>
      <c r="I340" s="160"/>
      <c r="J340" s="160"/>
      <c r="K340" s="160"/>
      <c r="L340" s="157"/>
      <c r="M340" s="160"/>
    </row>
    <row r="341" spans="2:13" x14ac:dyDescent="0.25">
      <c r="B341" s="157"/>
      <c r="C341" s="160"/>
      <c r="D341" s="160"/>
      <c r="E341" s="160"/>
      <c r="F341" s="160"/>
      <c r="G341" s="160"/>
      <c r="H341" s="157"/>
      <c r="I341" s="160"/>
      <c r="J341" s="160"/>
      <c r="K341" s="160"/>
      <c r="L341" s="157"/>
      <c r="M341" s="160"/>
    </row>
    <row r="342" spans="2:13" x14ac:dyDescent="0.25"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</row>
    <row r="343" spans="2:13" x14ac:dyDescent="0.25">
      <c r="B343" s="157"/>
      <c r="C343" s="157"/>
      <c r="D343" s="169"/>
      <c r="E343" s="157"/>
      <c r="F343" s="169"/>
      <c r="G343" s="157"/>
      <c r="H343" s="157"/>
      <c r="I343" s="157"/>
      <c r="J343" s="169"/>
      <c r="K343" s="157"/>
      <c r="L343" s="169"/>
      <c r="M343" s="157"/>
    </row>
    <row r="344" spans="2:13" x14ac:dyDescent="0.25"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</row>
    <row r="345" spans="2:13" x14ac:dyDescent="0.25">
      <c r="B345" s="428"/>
      <c r="C345" s="428"/>
      <c r="D345" s="428"/>
      <c r="E345" s="428"/>
      <c r="F345" s="428"/>
      <c r="G345" s="428"/>
      <c r="H345" s="157"/>
      <c r="I345" s="157"/>
      <c r="J345" s="157"/>
      <c r="K345" s="157"/>
      <c r="L345" s="157"/>
      <c r="M345" s="157"/>
    </row>
  </sheetData>
  <mergeCells count="8">
    <mergeCell ref="B2:F2"/>
    <mergeCell ref="B345:G345"/>
    <mergeCell ref="B104:M104"/>
    <mergeCell ref="B129:G129"/>
    <mergeCell ref="B185:G185"/>
    <mergeCell ref="B213:G213"/>
    <mergeCell ref="B313:G313"/>
    <mergeCell ref="C325:G3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54"/>
  <sheetViews>
    <sheetView topLeftCell="A202" zoomScale="60" zoomScaleNormal="60" workbookViewId="0">
      <selection activeCell="C226" sqref="C226:F227"/>
    </sheetView>
  </sheetViews>
  <sheetFormatPr defaultRowHeight="15" x14ac:dyDescent="0.25"/>
  <cols>
    <col min="1" max="2" width="9.140625" style="322"/>
    <col min="3" max="3" width="13.140625" style="322" customWidth="1"/>
    <col min="4" max="5" width="9.140625" style="322"/>
    <col min="6" max="6" width="10.85546875" style="322" bestFit="1" customWidth="1"/>
    <col min="7" max="7" width="9.140625" style="322"/>
    <col min="8" max="8" width="10.7109375" style="322" customWidth="1"/>
    <col min="9" max="13" width="9.140625" style="322"/>
    <col min="14" max="14" width="11.7109375" style="322" customWidth="1"/>
    <col min="15" max="19" width="9.140625" style="322"/>
    <col min="20" max="20" width="10.85546875" style="322" customWidth="1"/>
    <col min="21" max="21" width="9.140625" style="322"/>
    <col min="22" max="22" width="9.140625" style="322" customWidth="1"/>
    <col min="23" max="25" width="9.140625" style="322"/>
    <col min="26" max="26" width="17.85546875" style="322" customWidth="1"/>
    <col min="27" max="27" width="19.7109375" style="322" customWidth="1"/>
    <col min="28" max="28" width="15.140625" style="322" customWidth="1"/>
    <col min="29" max="29" width="17.5703125" style="322" customWidth="1"/>
    <col min="30" max="30" width="13.85546875" style="322" customWidth="1"/>
    <col min="31" max="32" width="20" style="322" customWidth="1"/>
    <col min="33" max="33" width="10.7109375" style="322" customWidth="1"/>
    <col min="34" max="16384" width="9.140625" style="322"/>
  </cols>
  <sheetData>
    <row r="2" spans="2:34" x14ac:dyDescent="0.25">
      <c r="B2" s="480" t="s">
        <v>186</v>
      </c>
      <c r="C2" s="481"/>
      <c r="D2" s="318"/>
      <c r="E2" s="318"/>
      <c r="F2" s="318"/>
      <c r="G2" s="319"/>
      <c r="H2" s="318"/>
      <c r="I2" s="318"/>
      <c r="J2" s="318"/>
      <c r="K2" s="318"/>
      <c r="L2" s="318"/>
      <c r="M2" s="318"/>
      <c r="N2" s="318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1"/>
    </row>
    <row r="3" spans="2:34" x14ac:dyDescent="0.25">
      <c r="B3" s="323"/>
      <c r="C3" s="324"/>
      <c r="D3" s="324"/>
      <c r="E3" s="324"/>
      <c r="F3" s="324"/>
      <c r="G3" s="325"/>
      <c r="H3" s="324"/>
      <c r="I3" s="324"/>
      <c r="J3" s="324"/>
      <c r="K3" s="324"/>
      <c r="L3" s="324"/>
      <c r="M3" s="324"/>
      <c r="N3" s="324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471"/>
      <c r="AC3" s="471"/>
      <c r="AD3" s="471"/>
      <c r="AE3" s="471"/>
      <c r="AF3" s="471"/>
      <c r="AG3" s="471"/>
      <c r="AH3" s="326"/>
    </row>
    <row r="4" spans="2:34" ht="30" x14ac:dyDescent="0.25">
      <c r="B4" s="323"/>
      <c r="C4" s="324"/>
      <c r="D4" s="327" t="s">
        <v>27</v>
      </c>
      <c r="E4" s="327"/>
      <c r="F4" s="327" t="s">
        <v>27</v>
      </c>
      <c r="G4" s="325"/>
      <c r="H4" s="324"/>
      <c r="I4" s="324"/>
      <c r="J4" s="327" t="s">
        <v>57</v>
      </c>
      <c r="K4" s="327"/>
      <c r="L4" s="327" t="s">
        <v>57</v>
      </c>
      <c r="M4" s="324"/>
      <c r="N4" s="324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14"/>
      <c r="AC4" s="314"/>
      <c r="AD4" s="314"/>
      <c r="AE4" s="314"/>
      <c r="AF4" s="314"/>
      <c r="AG4" s="308"/>
      <c r="AH4" s="326"/>
    </row>
    <row r="5" spans="2:34" ht="70.5" x14ac:dyDescent="0.25">
      <c r="B5" s="323"/>
      <c r="C5" s="328"/>
      <c r="D5" s="329" t="s">
        <v>2</v>
      </c>
      <c r="E5" s="330" t="s">
        <v>17</v>
      </c>
      <c r="F5" s="329" t="s">
        <v>4</v>
      </c>
      <c r="G5" s="330" t="s">
        <v>5</v>
      </c>
      <c r="H5" s="329" t="s">
        <v>6</v>
      </c>
      <c r="I5" s="331"/>
      <c r="J5" s="329" t="s">
        <v>7</v>
      </c>
      <c r="K5" s="332" t="s">
        <v>18</v>
      </c>
      <c r="L5" s="329" t="s">
        <v>9</v>
      </c>
      <c r="M5" s="333" t="s">
        <v>19</v>
      </c>
      <c r="N5" s="329" t="s">
        <v>11</v>
      </c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10"/>
      <c r="AC5" s="310"/>
      <c r="AD5" s="310"/>
      <c r="AE5" s="308"/>
      <c r="AF5" s="308"/>
      <c r="AG5" s="308"/>
      <c r="AH5" s="326"/>
    </row>
    <row r="6" spans="2:34" x14ac:dyDescent="0.25">
      <c r="B6" s="323"/>
      <c r="C6" s="324" t="s">
        <v>83</v>
      </c>
      <c r="D6" s="334">
        <v>8</v>
      </c>
      <c r="E6" s="334" t="s">
        <v>13</v>
      </c>
      <c r="F6" s="334">
        <v>8</v>
      </c>
      <c r="G6" s="335" t="s">
        <v>13</v>
      </c>
      <c r="H6" s="334">
        <f t="shared" ref="H6:H21" si="0">F6-D6</f>
        <v>0</v>
      </c>
      <c r="I6" s="324"/>
      <c r="J6" s="334">
        <v>0.33</v>
      </c>
      <c r="K6" s="334" t="s">
        <v>12</v>
      </c>
      <c r="L6" s="334">
        <v>2</v>
      </c>
      <c r="M6" s="334" t="s">
        <v>12</v>
      </c>
      <c r="N6" s="334">
        <f t="shared" ref="N6:N21" si="1">L6-J6</f>
        <v>1.67</v>
      </c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36">
        <f>(COUNTIF(E6,"Y")+COUNTIF(K6,"Y")+COUNTIF(Q6,"Y"))</f>
        <v>1</v>
      </c>
      <c r="AC6" s="336">
        <f>(COUNTIF(G6,"Y")+COUNTIF(M6,"Y")+COUNTIF(S6,"Y"))</f>
        <v>1</v>
      </c>
      <c r="AD6" s="308"/>
      <c r="AE6" s="308"/>
      <c r="AF6" s="308"/>
      <c r="AG6" s="308"/>
      <c r="AH6" s="326"/>
    </row>
    <row r="7" spans="2:34" x14ac:dyDescent="0.25">
      <c r="B7" s="323"/>
      <c r="C7" s="324" t="s">
        <v>84</v>
      </c>
      <c r="D7" s="334">
        <v>1</v>
      </c>
      <c r="E7" s="334" t="s">
        <v>12</v>
      </c>
      <c r="F7" s="334">
        <v>4</v>
      </c>
      <c r="G7" s="335" t="s">
        <v>12</v>
      </c>
      <c r="H7" s="334">
        <f t="shared" si="0"/>
        <v>3</v>
      </c>
      <c r="I7" s="324"/>
      <c r="J7" s="334">
        <v>0.33</v>
      </c>
      <c r="K7" s="334" t="s">
        <v>12</v>
      </c>
      <c r="L7" s="334">
        <v>2</v>
      </c>
      <c r="M7" s="334" t="s">
        <v>12</v>
      </c>
      <c r="N7" s="334">
        <f t="shared" si="1"/>
        <v>1.67</v>
      </c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36">
        <f t="shared" ref="AB7:AB67" si="2">(COUNTIF(E7,"Y")+COUNTIF(K7,"Y")+COUNTIF(Q7,"Y"))</f>
        <v>0</v>
      </c>
      <c r="AC7" s="336">
        <f t="shared" ref="AC7:AC67" si="3">(COUNTIF(G7,"Y")+COUNTIF(M7,"Y")+COUNTIF(S7,"Y"))</f>
        <v>0</v>
      </c>
      <c r="AD7" s="308"/>
      <c r="AE7" s="308"/>
      <c r="AF7" s="308"/>
      <c r="AG7" s="308"/>
      <c r="AH7" s="326"/>
    </row>
    <row r="8" spans="2:34" x14ac:dyDescent="0.25">
      <c r="B8" s="323"/>
      <c r="C8" s="324" t="s">
        <v>85</v>
      </c>
      <c r="D8" s="334">
        <v>4</v>
      </c>
      <c r="E8" s="334" t="s">
        <v>12</v>
      </c>
      <c r="F8" s="334">
        <v>0</v>
      </c>
      <c r="G8" s="335" t="s">
        <v>12</v>
      </c>
      <c r="H8" s="334">
        <f t="shared" si="0"/>
        <v>-4</v>
      </c>
      <c r="I8" s="324"/>
      <c r="J8" s="334">
        <v>0</v>
      </c>
      <c r="K8" s="334" t="s">
        <v>12</v>
      </c>
      <c r="L8" s="334">
        <v>0</v>
      </c>
      <c r="M8" s="334" t="s">
        <v>58</v>
      </c>
      <c r="N8" s="334">
        <f t="shared" si="1"/>
        <v>0</v>
      </c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36">
        <f t="shared" si="2"/>
        <v>0</v>
      </c>
      <c r="AC8" s="336">
        <f t="shared" si="3"/>
        <v>0</v>
      </c>
      <c r="AD8" s="308"/>
      <c r="AE8" s="308"/>
      <c r="AF8" s="308"/>
      <c r="AG8" s="308"/>
      <c r="AH8" s="326"/>
    </row>
    <row r="9" spans="2:34" x14ac:dyDescent="0.25">
      <c r="B9" s="323"/>
      <c r="C9" s="324" t="s">
        <v>86</v>
      </c>
      <c r="D9" s="334">
        <v>5</v>
      </c>
      <c r="E9" s="334" t="s">
        <v>12</v>
      </c>
      <c r="F9" s="334">
        <v>5</v>
      </c>
      <c r="G9" s="335" t="s">
        <v>12</v>
      </c>
      <c r="H9" s="334">
        <f t="shared" si="0"/>
        <v>0</v>
      </c>
      <c r="I9" s="324"/>
      <c r="J9" s="334">
        <v>0</v>
      </c>
      <c r="K9" s="334" t="s">
        <v>12</v>
      </c>
      <c r="L9" s="334">
        <v>0</v>
      </c>
      <c r="M9" s="334" t="s">
        <v>58</v>
      </c>
      <c r="N9" s="334">
        <f t="shared" si="1"/>
        <v>0</v>
      </c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36">
        <f t="shared" si="2"/>
        <v>0</v>
      </c>
      <c r="AC9" s="336">
        <f t="shared" si="3"/>
        <v>0</v>
      </c>
      <c r="AD9" s="308"/>
      <c r="AE9" s="308"/>
      <c r="AF9" s="308"/>
      <c r="AG9" s="308"/>
      <c r="AH9" s="326"/>
    </row>
    <row r="10" spans="2:34" x14ac:dyDescent="0.25">
      <c r="B10" s="323"/>
      <c r="C10" s="324" t="s">
        <v>87</v>
      </c>
      <c r="D10" s="334">
        <v>4</v>
      </c>
      <c r="E10" s="334" t="s">
        <v>12</v>
      </c>
      <c r="F10" s="334">
        <v>8</v>
      </c>
      <c r="G10" s="335" t="s">
        <v>13</v>
      </c>
      <c r="H10" s="334">
        <f t="shared" si="0"/>
        <v>4</v>
      </c>
      <c r="I10" s="324"/>
      <c r="J10" s="334">
        <v>2.66</v>
      </c>
      <c r="K10" s="334" t="s">
        <v>13</v>
      </c>
      <c r="L10" s="334">
        <v>4</v>
      </c>
      <c r="M10" s="334" t="s">
        <v>88</v>
      </c>
      <c r="N10" s="334">
        <f t="shared" si="1"/>
        <v>1.3399999999999999</v>
      </c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36">
        <f t="shared" si="2"/>
        <v>1</v>
      </c>
      <c r="AC10" s="336">
        <f t="shared" si="3"/>
        <v>2</v>
      </c>
      <c r="AD10" s="308"/>
      <c r="AE10" s="308"/>
      <c r="AF10" s="308"/>
      <c r="AG10" s="308"/>
      <c r="AH10" s="326"/>
    </row>
    <row r="11" spans="2:34" x14ac:dyDescent="0.25">
      <c r="B11" s="323"/>
      <c r="C11" s="324" t="s">
        <v>89</v>
      </c>
      <c r="D11" s="334">
        <v>6</v>
      </c>
      <c r="E11" s="334" t="s">
        <v>13</v>
      </c>
      <c r="F11" s="334">
        <v>6</v>
      </c>
      <c r="G11" s="335" t="s">
        <v>13</v>
      </c>
      <c r="H11" s="334">
        <f t="shared" si="0"/>
        <v>0</v>
      </c>
      <c r="I11" s="324"/>
      <c r="J11" s="334">
        <v>0.33</v>
      </c>
      <c r="K11" s="334" t="s">
        <v>12</v>
      </c>
      <c r="L11" s="334">
        <v>2</v>
      </c>
      <c r="M11" s="334" t="s">
        <v>12</v>
      </c>
      <c r="N11" s="334">
        <f t="shared" si="1"/>
        <v>1.67</v>
      </c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36">
        <f t="shared" si="2"/>
        <v>1</v>
      </c>
      <c r="AC11" s="336">
        <f t="shared" si="3"/>
        <v>1</v>
      </c>
      <c r="AD11" s="308"/>
      <c r="AE11" s="308"/>
      <c r="AF11" s="308"/>
      <c r="AG11" s="308"/>
      <c r="AH11" s="326"/>
    </row>
    <row r="12" spans="2:34" x14ac:dyDescent="0.25">
      <c r="B12" s="323"/>
      <c r="C12" s="324" t="s">
        <v>90</v>
      </c>
      <c r="D12" s="334">
        <v>8</v>
      </c>
      <c r="E12" s="334" t="s">
        <v>13</v>
      </c>
      <c r="F12" s="334">
        <v>8</v>
      </c>
      <c r="G12" s="335" t="s">
        <v>13</v>
      </c>
      <c r="H12" s="334">
        <f t="shared" si="0"/>
        <v>0</v>
      </c>
      <c r="I12" s="324"/>
      <c r="J12" s="334">
        <v>1</v>
      </c>
      <c r="K12" s="334" t="s">
        <v>12</v>
      </c>
      <c r="L12" s="334">
        <v>3</v>
      </c>
      <c r="M12" s="334" t="s">
        <v>13</v>
      </c>
      <c r="N12" s="334">
        <f t="shared" si="1"/>
        <v>2</v>
      </c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36">
        <f t="shared" si="2"/>
        <v>1</v>
      </c>
      <c r="AC12" s="336">
        <f t="shared" si="3"/>
        <v>2</v>
      </c>
      <c r="AD12" s="308"/>
      <c r="AE12" s="308"/>
      <c r="AF12" s="308"/>
      <c r="AG12" s="308"/>
      <c r="AH12" s="326"/>
    </row>
    <row r="13" spans="2:34" x14ac:dyDescent="0.25">
      <c r="B13" s="323"/>
      <c r="C13" s="324" t="s">
        <v>91</v>
      </c>
      <c r="D13" s="334">
        <v>6</v>
      </c>
      <c r="E13" s="334" t="s">
        <v>13</v>
      </c>
      <c r="F13" s="334">
        <v>0</v>
      </c>
      <c r="G13" s="335" t="s">
        <v>12</v>
      </c>
      <c r="H13" s="334">
        <f t="shared" si="0"/>
        <v>-6</v>
      </c>
      <c r="I13" s="324"/>
      <c r="J13" s="334">
        <v>0.33</v>
      </c>
      <c r="K13" s="334" t="s">
        <v>12</v>
      </c>
      <c r="L13" s="334">
        <v>0</v>
      </c>
      <c r="M13" s="334" t="s">
        <v>12</v>
      </c>
      <c r="N13" s="334">
        <f t="shared" si="1"/>
        <v>-0.33</v>
      </c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36">
        <f t="shared" si="2"/>
        <v>1</v>
      </c>
      <c r="AC13" s="336">
        <f t="shared" si="3"/>
        <v>0</v>
      </c>
      <c r="AD13" s="308"/>
      <c r="AE13" s="308"/>
      <c r="AF13" s="308"/>
      <c r="AG13" s="308"/>
      <c r="AH13" s="326"/>
    </row>
    <row r="14" spans="2:34" x14ac:dyDescent="0.25">
      <c r="B14" s="323"/>
      <c r="C14" s="324" t="s">
        <v>92</v>
      </c>
      <c r="D14" s="334">
        <v>0</v>
      </c>
      <c r="E14" s="334" t="s">
        <v>12</v>
      </c>
      <c r="F14" s="334">
        <v>3</v>
      </c>
      <c r="G14" s="335" t="s">
        <v>12</v>
      </c>
      <c r="H14" s="334">
        <f t="shared" si="0"/>
        <v>3</v>
      </c>
      <c r="I14" s="324"/>
      <c r="J14" s="334">
        <v>0</v>
      </c>
      <c r="K14" s="334" t="s">
        <v>12</v>
      </c>
      <c r="L14" s="334">
        <v>3.5</v>
      </c>
      <c r="M14" s="334" t="s">
        <v>13</v>
      </c>
      <c r="N14" s="334">
        <f t="shared" si="1"/>
        <v>3.5</v>
      </c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36">
        <f t="shared" si="2"/>
        <v>0</v>
      </c>
      <c r="AC14" s="336">
        <f t="shared" si="3"/>
        <v>1</v>
      </c>
      <c r="AD14" s="308"/>
      <c r="AE14" s="308"/>
      <c r="AF14" s="308"/>
      <c r="AG14" s="308"/>
      <c r="AH14" s="326"/>
    </row>
    <row r="15" spans="2:34" x14ac:dyDescent="0.25">
      <c r="B15" s="323"/>
      <c r="C15" s="324" t="s">
        <v>93</v>
      </c>
      <c r="D15" s="334">
        <v>8</v>
      </c>
      <c r="E15" s="334" t="s">
        <v>13</v>
      </c>
      <c r="F15" s="334">
        <v>10</v>
      </c>
      <c r="G15" s="335" t="s">
        <v>13</v>
      </c>
      <c r="H15" s="334">
        <f t="shared" si="0"/>
        <v>2</v>
      </c>
      <c r="I15" s="324"/>
      <c r="J15" s="334">
        <v>0.33</v>
      </c>
      <c r="K15" s="334" t="s">
        <v>12</v>
      </c>
      <c r="L15" s="334">
        <v>2</v>
      </c>
      <c r="M15" s="334" t="s">
        <v>12</v>
      </c>
      <c r="N15" s="334">
        <f t="shared" si="1"/>
        <v>1.67</v>
      </c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36">
        <f t="shared" si="2"/>
        <v>1</v>
      </c>
      <c r="AC15" s="336">
        <f t="shared" si="3"/>
        <v>1</v>
      </c>
      <c r="AD15" s="308"/>
      <c r="AE15" s="308"/>
      <c r="AF15" s="308"/>
      <c r="AG15" s="308"/>
      <c r="AH15" s="326"/>
    </row>
    <row r="16" spans="2:34" x14ac:dyDescent="0.25">
      <c r="B16" s="323"/>
      <c r="C16" s="324" t="s">
        <v>94</v>
      </c>
      <c r="D16" s="334">
        <v>5</v>
      </c>
      <c r="E16" s="334" t="s">
        <v>12</v>
      </c>
      <c r="F16" s="334">
        <v>10</v>
      </c>
      <c r="G16" s="335" t="s">
        <v>13</v>
      </c>
      <c r="H16" s="334">
        <f t="shared" si="0"/>
        <v>5</v>
      </c>
      <c r="I16" s="324"/>
      <c r="J16" s="334">
        <v>0.33</v>
      </c>
      <c r="K16" s="334" t="s">
        <v>12</v>
      </c>
      <c r="L16" s="334">
        <v>3</v>
      </c>
      <c r="M16" s="334" t="s">
        <v>13</v>
      </c>
      <c r="N16" s="334">
        <f t="shared" si="1"/>
        <v>2.67</v>
      </c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36">
        <f t="shared" si="2"/>
        <v>0</v>
      </c>
      <c r="AC16" s="336">
        <f t="shared" si="3"/>
        <v>2</v>
      </c>
      <c r="AD16" s="308"/>
      <c r="AE16" s="308"/>
      <c r="AF16" s="308"/>
      <c r="AG16" s="308"/>
      <c r="AH16" s="326"/>
    </row>
    <row r="17" spans="2:34" x14ac:dyDescent="0.25">
      <c r="B17" s="323"/>
      <c r="C17" s="324" t="s">
        <v>95</v>
      </c>
      <c r="D17" s="334">
        <v>8</v>
      </c>
      <c r="E17" s="334" t="s">
        <v>13</v>
      </c>
      <c r="F17" s="334">
        <v>10</v>
      </c>
      <c r="G17" s="335" t="s">
        <v>13</v>
      </c>
      <c r="H17" s="334">
        <f t="shared" si="0"/>
        <v>2</v>
      </c>
      <c r="I17" s="324"/>
      <c r="J17" s="334">
        <v>3.66</v>
      </c>
      <c r="K17" s="334" t="s">
        <v>13</v>
      </c>
      <c r="L17" s="334">
        <v>4</v>
      </c>
      <c r="M17" s="334" t="s">
        <v>13</v>
      </c>
      <c r="N17" s="334">
        <f t="shared" si="1"/>
        <v>0.33999999999999986</v>
      </c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36">
        <f t="shared" si="2"/>
        <v>2</v>
      </c>
      <c r="AC17" s="336">
        <f t="shared" si="3"/>
        <v>2</v>
      </c>
      <c r="AD17" s="308"/>
      <c r="AE17" s="308"/>
      <c r="AF17" s="308"/>
      <c r="AG17" s="308"/>
      <c r="AH17" s="326"/>
    </row>
    <row r="18" spans="2:34" x14ac:dyDescent="0.25">
      <c r="B18" s="323"/>
      <c r="C18" s="324" t="s">
        <v>96</v>
      </c>
      <c r="D18" s="334">
        <v>6</v>
      </c>
      <c r="E18" s="334" t="s">
        <v>13</v>
      </c>
      <c r="F18" s="334">
        <v>10</v>
      </c>
      <c r="G18" s="335" t="s">
        <v>13</v>
      </c>
      <c r="H18" s="334">
        <f t="shared" si="0"/>
        <v>4</v>
      </c>
      <c r="I18" s="324"/>
      <c r="J18" s="334">
        <v>0.66</v>
      </c>
      <c r="K18" s="334" t="s">
        <v>12</v>
      </c>
      <c r="L18" s="334">
        <v>3</v>
      </c>
      <c r="M18" s="334" t="s">
        <v>13</v>
      </c>
      <c r="N18" s="334">
        <f t="shared" si="1"/>
        <v>2.34</v>
      </c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36">
        <f t="shared" si="2"/>
        <v>1</v>
      </c>
      <c r="AC18" s="336">
        <f t="shared" si="3"/>
        <v>2</v>
      </c>
      <c r="AD18" s="308"/>
      <c r="AE18" s="308"/>
      <c r="AF18" s="308"/>
      <c r="AG18" s="308"/>
      <c r="AH18" s="326"/>
    </row>
    <row r="19" spans="2:34" x14ac:dyDescent="0.25">
      <c r="B19" s="323"/>
      <c r="C19" s="324" t="s">
        <v>97</v>
      </c>
      <c r="D19" s="334">
        <v>8</v>
      </c>
      <c r="E19" s="334" t="s">
        <v>13</v>
      </c>
      <c r="F19" s="334">
        <v>8</v>
      </c>
      <c r="G19" s="335" t="s">
        <v>13</v>
      </c>
      <c r="H19" s="334">
        <f t="shared" si="0"/>
        <v>0</v>
      </c>
      <c r="I19" s="324"/>
      <c r="J19" s="334">
        <v>0</v>
      </c>
      <c r="K19" s="334" t="s">
        <v>12</v>
      </c>
      <c r="L19" s="334">
        <v>5</v>
      </c>
      <c r="M19" s="334" t="s">
        <v>13</v>
      </c>
      <c r="N19" s="334">
        <f t="shared" si="1"/>
        <v>5</v>
      </c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36">
        <f t="shared" si="2"/>
        <v>1</v>
      </c>
      <c r="AC19" s="336">
        <f t="shared" si="3"/>
        <v>2</v>
      </c>
      <c r="AD19" s="308"/>
      <c r="AE19" s="308"/>
      <c r="AF19" s="308"/>
      <c r="AG19" s="308"/>
      <c r="AH19" s="326"/>
    </row>
    <row r="20" spans="2:34" x14ac:dyDescent="0.25">
      <c r="B20" s="323"/>
      <c r="C20" s="324" t="s">
        <v>98</v>
      </c>
      <c r="D20" s="334">
        <v>6</v>
      </c>
      <c r="E20" s="334" t="s">
        <v>13</v>
      </c>
      <c r="F20" s="334">
        <v>2</v>
      </c>
      <c r="G20" s="335" t="s">
        <v>58</v>
      </c>
      <c r="H20" s="334">
        <f t="shared" si="0"/>
        <v>-4</v>
      </c>
      <c r="I20" s="324"/>
      <c r="J20" s="334">
        <v>1</v>
      </c>
      <c r="K20" s="334" t="s">
        <v>12</v>
      </c>
      <c r="L20" s="334">
        <v>3</v>
      </c>
      <c r="M20" s="334" t="s">
        <v>13</v>
      </c>
      <c r="N20" s="334">
        <f t="shared" si="1"/>
        <v>2</v>
      </c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36">
        <f t="shared" si="2"/>
        <v>1</v>
      </c>
      <c r="AC20" s="336">
        <f t="shared" si="3"/>
        <v>1</v>
      </c>
      <c r="AD20" s="308"/>
      <c r="AE20" s="308"/>
      <c r="AF20" s="308"/>
      <c r="AG20" s="308"/>
      <c r="AH20" s="326"/>
    </row>
    <row r="21" spans="2:34" x14ac:dyDescent="0.25">
      <c r="B21" s="323"/>
      <c r="C21" s="324" t="s">
        <v>99</v>
      </c>
      <c r="D21" s="334">
        <v>6</v>
      </c>
      <c r="E21" s="334" t="s">
        <v>13</v>
      </c>
      <c r="F21" s="334">
        <v>10</v>
      </c>
      <c r="G21" s="335" t="s">
        <v>13</v>
      </c>
      <c r="H21" s="334">
        <f t="shared" si="0"/>
        <v>4</v>
      </c>
      <c r="I21" s="324"/>
      <c r="J21" s="334">
        <v>0.66</v>
      </c>
      <c r="K21" s="334" t="s">
        <v>12</v>
      </c>
      <c r="L21" s="334">
        <v>4</v>
      </c>
      <c r="M21" s="334" t="s">
        <v>13</v>
      </c>
      <c r="N21" s="334">
        <f t="shared" si="1"/>
        <v>3.34</v>
      </c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36">
        <f t="shared" si="2"/>
        <v>1</v>
      </c>
      <c r="AC21" s="336">
        <f t="shared" si="3"/>
        <v>2</v>
      </c>
      <c r="AD21" s="308"/>
      <c r="AE21" s="308"/>
      <c r="AF21" s="308"/>
      <c r="AG21" s="308"/>
      <c r="AH21" s="326"/>
    </row>
    <row r="22" spans="2:34" x14ac:dyDescent="0.25">
      <c r="B22" s="323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36"/>
      <c r="AC22" s="336"/>
      <c r="AD22" s="308"/>
      <c r="AE22" s="308"/>
      <c r="AF22" s="308"/>
      <c r="AG22" s="308"/>
      <c r="AH22" s="326"/>
    </row>
    <row r="23" spans="2:34" x14ac:dyDescent="0.25">
      <c r="B23" s="323"/>
      <c r="C23" s="324" t="s">
        <v>14</v>
      </c>
      <c r="D23" s="337">
        <f>AVERAGE(D6:D21)</f>
        <v>5.5625</v>
      </c>
      <c r="E23" s="337"/>
      <c r="F23" s="337">
        <f>AVERAGE(F6:F21)</f>
        <v>6.375</v>
      </c>
      <c r="G23" s="337"/>
      <c r="H23" s="337">
        <f>AVERAGE(H6:H21)</f>
        <v>0.8125</v>
      </c>
      <c r="I23" s="324"/>
      <c r="J23" s="337">
        <f>AVERAGE(J6:J21)</f>
        <v>0.72625000000000006</v>
      </c>
      <c r="K23" s="337"/>
      <c r="L23" s="337">
        <f>AVERAGE(L6:L21)</f>
        <v>2.53125</v>
      </c>
      <c r="M23" s="324"/>
      <c r="N23" s="337">
        <f>AVERAGE(N6:N21)</f>
        <v>1.8049999999999999</v>
      </c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36"/>
      <c r="AC23" s="336"/>
      <c r="AD23" s="308"/>
      <c r="AE23" s="308"/>
      <c r="AF23" s="308"/>
      <c r="AG23" s="308"/>
      <c r="AH23" s="326"/>
    </row>
    <row r="24" spans="2:34" x14ac:dyDescent="0.25">
      <c r="B24" s="323"/>
      <c r="C24" s="324" t="s">
        <v>21</v>
      </c>
      <c r="D24" s="337">
        <f>STDEV(D6:D21)</f>
        <v>2.4212600025606501</v>
      </c>
      <c r="E24" s="337"/>
      <c r="F24" s="337">
        <f>STDEV(F6:F21)</f>
        <v>3.6124783736376886</v>
      </c>
      <c r="G24" s="337"/>
      <c r="H24" s="337">
        <f>STDEV(H6:H21)</f>
        <v>3.2294220329134231</v>
      </c>
      <c r="I24" s="324"/>
      <c r="J24" s="337">
        <f>STDEV(J6:J21)</f>
        <v>1.0183900693414745</v>
      </c>
      <c r="K24" s="337"/>
      <c r="L24" s="337">
        <f>STDEV(L6:L21)</f>
        <v>1.5217177793533201</v>
      </c>
      <c r="M24" s="324"/>
      <c r="N24" s="337">
        <f>STDEV(N6:N21)</f>
        <v>1.4155658468141519</v>
      </c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36"/>
      <c r="AC24" s="336"/>
      <c r="AD24" s="308"/>
      <c r="AE24" s="308"/>
      <c r="AF24" s="308"/>
      <c r="AG24" s="308"/>
      <c r="AH24" s="326"/>
    </row>
    <row r="25" spans="2:34" x14ac:dyDescent="0.25">
      <c r="B25" s="323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36"/>
      <c r="AC25" s="336"/>
      <c r="AD25" s="308"/>
      <c r="AE25" s="308"/>
      <c r="AF25" s="308"/>
      <c r="AG25" s="308"/>
      <c r="AH25" s="326"/>
    </row>
    <row r="26" spans="2:34" x14ac:dyDescent="0.25">
      <c r="B26" s="323"/>
      <c r="C26" s="324" t="s">
        <v>16</v>
      </c>
      <c r="D26" s="324"/>
      <c r="E26" s="338">
        <v>0.62</v>
      </c>
      <c r="F26" s="324"/>
      <c r="G26" s="338">
        <v>0.62</v>
      </c>
      <c r="H26" s="324"/>
      <c r="I26" s="324"/>
      <c r="J26" s="324"/>
      <c r="K26" s="338">
        <v>0.125</v>
      </c>
      <c r="L26" s="324"/>
      <c r="M26" s="338">
        <v>0.56000000000000005</v>
      </c>
      <c r="N26" s="324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36"/>
      <c r="AC26" s="336"/>
      <c r="AD26" s="308"/>
      <c r="AE26" s="308"/>
      <c r="AF26" s="308"/>
      <c r="AG26" s="308"/>
      <c r="AH26" s="326"/>
    </row>
    <row r="27" spans="2:34" x14ac:dyDescent="0.25">
      <c r="B27" s="323"/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36"/>
      <c r="AC27" s="336"/>
      <c r="AD27" s="308"/>
      <c r="AE27" s="308"/>
      <c r="AF27" s="308"/>
      <c r="AG27" s="308"/>
      <c r="AH27" s="326"/>
    </row>
    <row r="28" spans="2:34" x14ac:dyDescent="0.25">
      <c r="B28" s="323"/>
      <c r="C28" s="482" t="s">
        <v>100</v>
      </c>
      <c r="D28" s="482"/>
      <c r="E28" s="482"/>
      <c r="F28" s="482"/>
      <c r="G28" s="482"/>
      <c r="H28" s="482"/>
      <c r="I28" s="324"/>
      <c r="J28" s="324"/>
      <c r="K28" s="324"/>
      <c r="L28" s="324"/>
      <c r="M28" s="324"/>
      <c r="N28" s="324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36"/>
      <c r="AC28" s="336"/>
      <c r="AD28" s="308"/>
      <c r="AE28" s="308"/>
      <c r="AF28" s="308"/>
      <c r="AG28" s="308"/>
      <c r="AH28" s="326"/>
    </row>
    <row r="29" spans="2:34" x14ac:dyDescent="0.25">
      <c r="B29" s="323"/>
      <c r="C29" s="324" t="s">
        <v>101</v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36"/>
      <c r="AC29" s="336"/>
      <c r="AD29" s="308"/>
      <c r="AE29" s="308"/>
      <c r="AF29" s="308"/>
      <c r="AG29" s="308"/>
      <c r="AH29" s="326"/>
    </row>
    <row r="30" spans="2:34" x14ac:dyDescent="0.25">
      <c r="B30" s="323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36"/>
      <c r="AC30" s="336"/>
      <c r="AD30" s="308"/>
      <c r="AE30" s="308"/>
      <c r="AF30" s="308"/>
      <c r="AG30" s="308"/>
      <c r="AH30" s="326"/>
    </row>
    <row r="31" spans="2:34" x14ac:dyDescent="0.25">
      <c r="B31" s="323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36"/>
      <c r="AC31" s="336"/>
      <c r="AD31" s="308"/>
      <c r="AE31" s="308"/>
      <c r="AF31" s="308"/>
      <c r="AG31" s="308"/>
      <c r="AH31" s="326"/>
    </row>
    <row r="32" spans="2:34" x14ac:dyDescent="0.25">
      <c r="B32" s="480" t="s">
        <v>187</v>
      </c>
      <c r="C32" s="481"/>
      <c r="D32" s="320"/>
      <c r="E32" s="320"/>
      <c r="F32" s="320"/>
      <c r="G32" s="339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36"/>
      <c r="AC32" s="336"/>
      <c r="AD32" s="320"/>
      <c r="AE32" s="320"/>
      <c r="AF32" s="320"/>
      <c r="AG32" s="320"/>
      <c r="AH32" s="321"/>
    </row>
    <row r="33" spans="2:34" x14ac:dyDescent="0.25">
      <c r="B33" s="323"/>
      <c r="C33" s="308"/>
      <c r="D33" s="308"/>
      <c r="E33" s="308"/>
      <c r="F33" s="308"/>
      <c r="G33" s="340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36"/>
      <c r="AC33" s="336"/>
      <c r="AD33" s="308"/>
      <c r="AE33" s="308"/>
      <c r="AF33" s="308"/>
      <c r="AG33" s="308"/>
      <c r="AH33" s="326"/>
    </row>
    <row r="34" spans="2:34" ht="45" x14ac:dyDescent="0.25">
      <c r="B34" s="323"/>
      <c r="C34" s="308"/>
      <c r="D34" s="341" t="s">
        <v>57</v>
      </c>
      <c r="E34" s="341"/>
      <c r="F34" s="341" t="s">
        <v>57</v>
      </c>
      <c r="G34" s="340"/>
      <c r="H34" s="308"/>
      <c r="I34" s="308"/>
      <c r="J34" s="341" t="s">
        <v>27</v>
      </c>
      <c r="K34" s="341"/>
      <c r="L34" s="341" t="s">
        <v>27</v>
      </c>
      <c r="M34" s="308"/>
      <c r="N34" s="308"/>
      <c r="O34" s="308"/>
      <c r="P34" s="313" t="s">
        <v>102</v>
      </c>
      <c r="Q34" s="308"/>
      <c r="R34" s="341" t="s">
        <v>102</v>
      </c>
      <c r="S34" s="308"/>
      <c r="T34" s="308"/>
      <c r="U34" s="308"/>
      <c r="V34" s="341" t="s">
        <v>103</v>
      </c>
      <c r="W34" s="341"/>
      <c r="X34" s="341" t="s">
        <v>103</v>
      </c>
      <c r="Y34" s="308"/>
      <c r="Z34" s="308"/>
      <c r="AA34" s="308"/>
      <c r="AB34" s="336"/>
      <c r="AC34" s="336"/>
      <c r="AD34" s="308"/>
      <c r="AE34" s="308"/>
      <c r="AF34" s="308"/>
      <c r="AG34" s="308"/>
      <c r="AH34" s="326"/>
    </row>
    <row r="35" spans="2:34" ht="115.5" x14ac:dyDescent="0.25">
      <c r="B35" s="323"/>
      <c r="C35" s="342"/>
      <c r="D35" s="306" t="s">
        <v>2</v>
      </c>
      <c r="E35" s="307" t="s">
        <v>17</v>
      </c>
      <c r="F35" s="306" t="s">
        <v>4</v>
      </c>
      <c r="G35" s="307" t="s">
        <v>5</v>
      </c>
      <c r="H35" s="306" t="s">
        <v>6</v>
      </c>
      <c r="I35" s="343"/>
      <c r="J35" s="306" t="s">
        <v>7</v>
      </c>
      <c r="K35" s="305" t="s">
        <v>18</v>
      </c>
      <c r="L35" s="306" t="s">
        <v>9</v>
      </c>
      <c r="M35" s="309" t="s">
        <v>19</v>
      </c>
      <c r="N35" s="306" t="s">
        <v>11</v>
      </c>
      <c r="O35" s="306"/>
      <c r="P35" s="306" t="s">
        <v>28</v>
      </c>
      <c r="Q35" s="306" t="s">
        <v>104</v>
      </c>
      <c r="R35" s="306" t="s">
        <v>30</v>
      </c>
      <c r="S35" s="306" t="s">
        <v>105</v>
      </c>
      <c r="T35" s="306" t="s">
        <v>31</v>
      </c>
      <c r="U35" s="306"/>
      <c r="V35" s="306" t="s">
        <v>32</v>
      </c>
      <c r="W35" s="306" t="s">
        <v>106</v>
      </c>
      <c r="X35" s="306" t="s">
        <v>107</v>
      </c>
      <c r="Y35" s="306" t="s">
        <v>108</v>
      </c>
      <c r="Z35" s="306" t="s">
        <v>109</v>
      </c>
      <c r="AA35" s="306"/>
      <c r="AB35" s="389" t="s">
        <v>263</v>
      </c>
      <c r="AC35" s="389" t="s">
        <v>264</v>
      </c>
      <c r="AD35" s="308"/>
      <c r="AE35" s="308"/>
      <c r="AF35" s="308"/>
      <c r="AG35" s="306"/>
      <c r="AH35" s="326"/>
    </row>
    <row r="36" spans="2:34" x14ac:dyDescent="0.25">
      <c r="B36" s="323"/>
      <c r="C36" s="308" t="s">
        <v>99</v>
      </c>
      <c r="D36" s="344">
        <v>3</v>
      </c>
      <c r="E36" s="344" t="s">
        <v>12</v>
      </c>
      <c r="F36" s="344">
        <v>5</v>
      </c>
      <c r="G36" s="313" t="s">
        <v>13</v>
      </c>
      <c r="H36" s="344">
        <f t="shared" ref="H36:H67" si="4">F36-D36</f>
        <v>2</v>
      </c>
      <c r="I36" s="308"/>
      <c r="J36" s="344">
        <v>7</v>
      </c>
      <c r="K36" s="344" t="s">
        <v>13</v>
      </c>
      <c r="L36" s="344">
        <v>10</v>
      </c>
      <c r="M36" s="344" t="s">
        <v>13</v>
      </c>
      <c r="N36" s="344">
        <f t="shared" ref="N36:N59" si="5">L36-J36</f>
        <v>3</v>
      </c>
      <c r="O36" s="344"/>
      <c r="P36" s="344">
        <v>5</v>
      </c>
      <c r="Q36" s="344" t="s">
        <v>12</v>
      </c>
      <c r="R36" s="344">
        <v>9</v>
      </c>
      <c r="S36" s="344" t="s">
        <v>13</v>
      </c>
      <c r="T36" s="344">
        <f t="shared" ref="T36:T67" si="6">(R36-P36)</f>
        <v>4</v>
      </c>
      <c r="U36" s="344"/>
      <c r="V36" s="344">
        <v>2</v>
      </c>
      <c r="W36" s="344" t="s">
        <v>12</v>
      </c>
      <c r="X36" s="344">
        <v>5</v>
      </c>
      <c r="Y36" s="344" t="s">
        <v>13</v>
      </c>
      <c r="Z36" s="344">
        <f t="shared" ref="Z36:Z64" si="7">(X36-V36)</f>
        <v>3</v>
      </c>
      <c r="AA36" s="344"/>
      <c r="AB36" s="336">
        <f t="shared" si="2"/>
        <v>1</v>
      </c>
      <c r="AC36" s="336">
        <f t="shared" si="3"/>
        <v>3</v>
      </c>
      <c r="AD36" s="308"/>
      <c r="AE36" s="308"/>
      <c r="AF36" s="308"/>
      <c r="AG36" s="344"/>
      <c r="AH36" s="326"/>
    </row>
    <row r="37" spans="2:34" x14ac:dyDescent="0.25">
      <c r="B37" s="323"/>
      <c r="C37" s="308" t="s">
        <v>110</v>
      </c>
      <c r="D37" s="344">
        <v>1</v>
      </c>
      <c r="E37" s="344" t="s">
        <v>12</v>
      </c>
      <c r="F37" s="344">
        <v>5</v>
      </c>
      <c r="G37" s="313" t="s">
        <v>13</v>
      </c>
      <c r="H37" s="344">
        <f t="shared" si="4"/>
        <v>4</v>
      </c>
      <c r="I37" s="308"/>
      <c r="J37" s="344">
        <v>2</v>
      </c>
      <c r="K37" s="344" t="s">
        <v>12</v>
      </c>
      <c r="L37" s="344">
        <v>9</v>
      </c>
      <c r="M37" s="344" t="s">
        <v>13</v>
      </c>
      <c r="N37" s="344">
        <f t="shared" si="5"/>
        <v>7</v>
      </c>
      <c r="O37" s="344"/>
      <c r="P37" s="344">
        <v>3</v>
      </c>
      <c r="Q37" s="344" t="s">
        <v>12</v>
      </c>
      <c r="R37" s="344">
        <v>8</v>
      </c>
      <c r="S37" s="344" t="s">
        <v>13</v>
      </c>
      <c r="T37" s="344">
        <f t="shared" si="6"/>
        <v>5</v>
      </c>
      <c r="U37" s="344"/>
      <c r="V37" s="344">
        <v>3</v>
      </c>
      <c r="W37" s="344" t="s">
        <v>12</v>
      </c>
      <c r="X37" s="344">
        <v>5</v>
      </c>
      <c r="Y37" s="344" t="s">
        <v>13</v>
      </c>
      <c r="Z37" s="344">
        <f t="shared" si="7"/>
        <v>2</v>
      </c>
      <c r="AA37" s="344"/>
      <c r="AB37" s="336">
        <f t="shared" si="2"/>
        <v>0</v>
      </c>
      <c r="AC37" s="336">
        <f t="shared" si="3"/>
        <v>3</v>
      </c>
      <c r="AD37" s="308"/>
      <c r="AE37" s="308"/>
      <c r="AF37" s="308"/>
      <c r="AG37" s="344"/>
      <c r="AH37" s="326"/>
    </row>
    <row r="38" spans="2:34" x14ac:dyDescent="0.25">
      <c r="B38" s="323"/>
      <c r="C38" s="308" t="s">
        <v>111</v>
      </c>
      <c r="D38" s="344">
        <v>5</v>
      </c>
      <c r="E38" s="344" t="s">
        <v>12</v>
      </c>
      <c r="F38" s="344">
        <v>9</v>
      </c>
      <c r="G38" s="313" t="s">
        <v>13</v>
      </c>
      <c r="H38" s="344">
        <f t="shared" si="4"/>
        <v>4</v>
      </c>
      <c r="I38" s="308"/>
      <c r="J38" s="344">
        <v>7</v>
      </c>
      <c r="K38" s="344" t="s">
        <v>13</v>
      </c>
      <c r="L38" s="344">
        <v>10</v>
      </c>
      <c r="M38" s="344" t="s">
        <v>13</v>
      </c>
      <c r="N38" s="344">
        <f t="shared" si="5"/>
        <v>3</v>
      </c>
      <c r="O38" s="344"/>
      <c r="P38" s="344">
        <v>6</v>
      </c>
      <c r="Q38" s="344" t="s">
        <v>12</v>
      </c>
      <c r="R38" s="344">
        <v>10</v>
      </c>
      <c r="S38" s="344" t="s">
        <v>13</v>
      </c>
      <c r="T38" s="344">
        <f t="shared" si="6"/>
        <v>4</v>
      </c>
      <c r="U38" s="344"/>
      <c r="V38" s="344">
        <v>3</v>
      </c>
      <c r="W38" s="344" t="s">
        <v>12</v>
      </c>
      <c r="X38" s="344">
        <v>5</v>
      </c>
      <c r="Y38" s="344" t="s">
        <v>13</v>
      </c>
      <c r="Z38" s="344">
        <f t="shared" si="7"/>
        <v>2</v>
      </c>
      <c r="AA38" s="344"/>
      <c r="AB38" s="336">
        <f t="shared" si="2"/>
        <v>1</v>
      </c>
      <c r="AC38" s="336">
        <f t="shared" si="3"/>
        <v>3</v>
      </c>
      <c r="AD38" s="308"/>
      <c r="AE38" s="308"/>
      <c r="AF38" s="308"/>
      <c r="AG38" s="344"/>
      <c r="AH38" s="326"/>
    </row>
    <row r="39" spans="2:34" x14ac:dyDescent="0.25">
      <c r="B39" s="323"/>
      <c r="C39" s="308" t="s">
        <v>112</v>
      </c>
      <c r="D39" s="344">
        <v>5</v>
      </c>
      <c r="E39" s="344" t="s">
        <v>12</v>
      </c>
      <c r="F39" s="344">
        <v>9</v>
      </c>
      <c r="G39" s="313" t="s">
        <v>13</v>
      </c>
      <c r="H39" s="344">
        <f t="shared" si="4"/>
        <v>4</v>
      </c>
      <c r="I39" s="308"/>
      <c r="J39" s="344">
        <v>6</v>
      </c>
      <c r="K39" s="344" t="s">
        <v>12</v>
      </c>
      <c r="L39" s="344">
        <v>10</v>
      </c>
      <c r="M39" s="344" t="s">
        <v>12</v>
      </c>
      <c r="N39" s="334">
        <f t="shared" si="5"/>
        <v>4</v>
      </c>
      <c r="O39" s="345"/>
      <c r="P39" s="334">
        <v>6</v>
      </c>
      <c r="Q39" s="334" t="s">
        <v>12</v>
      </c>
      <c r="R39" s="334">
        <v>9</v>
      </c>
      <c r="S39" s="334" t="s">
        <v>13</v>
      </c>
      <c r="T39" s="334">
        <f t="shared" si="6"/>
        <v>3</v>
      </c>
      <c r="U39" s="345"/>
      <c r="V39" s="334">
        <v>4</v>
      </c>
      <c r="W39" s="334" t="s">
        <v>13</v>
      </c>
      <c r="X39" s="334">
        <v>5</v>
      </c>
      <c r="Y39" s="334" t="s">
        <v>13</v>
      </c>
      <c r="Z39" s="334">
        <f t="shared" si="7"/>
        <v>1</v>
      </c>
      <c r="AA39" s="334"/>
      <c r="AB39" s="336">
        <f t="shared" si="2"/>
        <v>0</v>
      </c>
      <c r="AC39" s="336">
        <f t="shared" si="3"/>
        <v>2</v>
      </c>
      <c r="AD39" s="308"/>
      <c r="AE39" s="308"/>
      <c r="AF39" s="308"/>
      <c r="AG39" s="334"/>
      <c r="AH39" s="326"/>
    </row>
    <row r="40" spans="2:34" x14ac:dyDescent="0.25">
      <c r="B40" s="323"/>
      <c r="C40" s="308" t="s">
        <v>113</v>
      </c>
      <c r="D40" s="344">
        <v>1</v>
      </c>
      <c r="E40" s="344" t="s">
        <v>12</v>
      </c>
      <c r="F40" s="344">
        <v>4</v>
      </c>
      <c r="G40" s="313" t="s">
        <v>13</v>
      </c>
      <c r="H40" s="344">
        <f t="shared" si="4"/>
        <v>3</v>
      </c>
      <c r="I40" s="308"/>
      <c r="J40" s="344">
        <v>3</v>
      </c>
      <c r="K40" s="344" t="s">
        <v>12</v>
      </c>
      <c r="L40" s="344">
        <v>7</v>
      </c>
      <c r="M40" s="344" t="s">
        <v>13</v>
      </c>
      <c r="N40" s="344">
        <f t="shared" si="5"/>
        <v>4</v>
      </c>
      <c r="O40" s="344"/>
      <c r="P40" s="344">
        <v>3</v>
      </c>
      <c r="Q40" s="344" t="s">
        <v>12</v>
      </c>
      <c r="R40" s="344">
        <v>6</v>
      </c>
      <c r="S40" s="344" t="s">
        <v>12</v>
      </c>
      <c r="T40" s="334">
        <f t="shared" si="6"/>
        <v>3</v>
      </c>
      <c r="U40" s="344"/>
      <c r="V40" s="344">
        <v>1</v>
      </c>
      <c r="W40" s="344" t="s">
        <v>12</v>
      </c>
      <c r="X40" s="344">
        <v>4</v>
      </c>
      <c r="Y40" s="344" t="s">
        <v>13</v>
      </c>
      <c r="Z40" s="344">
        <f t="shared" si="7"/>
        <v>3</v>
      </c>
      <c r="AA40" s="344"/>
      <c r="AB40" s="336">
        <f t="shared" si="2"/>
        <v>0</v>
      </c>
      <c r="AC40" s="336">
        <f t="shared" si="3"/>
        <v>2</v>
      </c>
      <c r="AD40" s="308"/>
      <c r="AE40" s="308"/>
      <c r="AF40" s="308"/>
      <c r="AG40" s="344"/>
      <c r="AH40" s="326"/>
    </row>
    <row r="41" spans="2:34" x14ac:dyDescent="0.25">
      <c r="B41" s="323"/>
      <c r="C41" s="308" t="s">
        <v>114</v>
      </c>
      <c r="D41" s="344">
        <v>3</v>
      </c>
      <c r="E41" s="344" t="s">
        <v>12</v>
      </c>
      <c r="F41" s="344">
        <v>4</v>
      </c>
      <c r="G41" s="313" t="s">
        <v>13</v>
      </c>
      <c r="H41" s="344">
        <f t="shared" si="4"/>
        <v>1</v>
      </c>
      <c r="I41" s="308"/>
      <c r="J41" s="344">
        <v>4</v>
      </c>
      <c r="K41" s="344" t="s">
        <v>12</v>
      </c>
      <c r="L41" s="344">
        <v>2</v>
      </c>
      <c r="M41" s="344" t="s">
        <v>12</v>
      </c>
      <c r="N41" s="345">
        <f>L41-J41</f>
        <v>-2</v>
      </c>
      <c r="O41" s="344"/>
      <c r="P41" s="344">
        <v>5</v>
      </c>
      <c r="Q41" s="344" t="s">
        <v>12</v>
      </c>
      <c r="R41" s="344">
        <v>2</v>
      </c>
      <c r="S41" s="344" t="s">
        <v>13</v>
      </c>
      <c r="T41" s="345">
        <f t="shared" si="6"/>
        <v>-3</v>
      </c>
      <c r="U41" s="344"/>
      <c r="V41" s="344">
        <v>2</v>
      </c>
      <c r="W41" s="344" t="s">
        <v>12</v>
      </c>
      <c r="X41" s="344">
        <v>5</v>
      </c>
      <c r="Y41" s="344" t="s">
        <v>13</v>
      </c>
      <c r="Z41" s="344">
        <f t="shared" si="7"/>
        <v>3</v>
      </c>
      <c r="AA41" s="344"/>
      <c r="AB41" s="336">
        <f t="shared" si="2"/>
        <v>0</v>
      </c>
      <c r="AC41" s="336">
        <f t="shared" si="3"/>
        <v>2</v>
      </c>
      <c r="AD41" s="308"/>
      <c r="AE41" s="308"/>
      <c r="AF41" s="308"/>
      <c r="AG41" s="344"/>
      <c r="AH41" s="326"/>
    </row>
    <row r="42" spans="2:34" x14ac:dyDescent="0.25">
      <c r="B42" s="323"/>
      <c r="C42" s="308" t="s">
        <v>115</v>
      </c>
      <c r="D42" s="344">
        <v>2</v>
      </c>
      <c r="E42" s="344" t="s">
        <v>12</v>
      </c>
      <c r="F42" s="344">
        <v>4</v>
      </c>
      <c r="G42" s="313" t="s">
        <v>13</v>
      </c>
      <c r="H42" s="344">
        <f t="shared" si="4"/>
        <v>2</v>
      </c>
      <c r="I42" s="308"/>
      <c r="J42" s="344">
        <v>3</v>
      </c>
      <c r="K42" s="344" t="s">
        <v>12</v>
      </c>
      <c r="L42" s="344">
        <v>10</v>
      </c>
      <c r="M42" s="344" t="s">
        <v>12</v>
      </c>
      <c r="N42" s="334">
        <f t="shared" si="5"/>
        <v>7</v>
      </c>
      <c r="O42" s="345"/>
      <c r="P42" s="334">
        <v>5</v>
      </c>
      <c r="Q42" s="334" t="s">
        <v>12</v>
      </c>
      <c r="R42" s="334">
        <v>9</v>
      </c>
      <c r="S42" s="334" t="s">
        <v>13</v>
      </c>
      <c r="T42" s="334">
        <f t="shared" si="6"/>
        <v>4</v>
      </c>
      <c r="U42" s="345"/>
      <c r="V42" s="334">
        <v>3</v>
      </c>
      <c r="W42" s="334" t="s">
        <v>12</v>
      </c>
      <c r="X42" s="334">
        <v>5</v>
      </c>
      <c r="Y42" s="334" t="s">
        <v>13</v>
      </c>
      <c r="Z42" s="334">
        <f t="shared" si="7"/>
        <v>2</v>
      </c>
      <c r="AA42" s="334"/>
      <c r="AB42" s="336">
        <f t="shared" si="2"/>
        <v>0</v>
      </c>
      <c r="AC42" s="336">
        <f t="shared" si="3"/>
        <v>2</v>
      </c>
      <c r="AD42" s="308"/>
      <c r="AE42" s="308"/>
      <c r="AF42" s="308"/>
      <c r="AG42" s="334"/>
      <c r="AH42" s="326"/>
    </row>
    <row r="43" spans="2:34" x14ac:dyDescent="0.25">
      <c r="B43" s="323"/>
      <c r="C43" s="308" t="s">
        <v>116</v>
      </c>
      <c r="D43" s="344">
        <v>1</v>
      </c>
      <c r="E43" s="344" t="s">
        <v>12</v>
      </c>
      <c r="F43" s="344">
        <v>5</v>
      </c>
      <c r="G43" s="313" t="s">
        <v>13</v>
      </c>
      <c r="H43" s="344">
        <f t="shared" si="4"/>
        <v>4</v>
      </c>
      <c r="I43" s="308"/>
      <c r="J43" s="344">
        <v>5</v>
      </c>
      <c r="K43" s="344" t="s">
        <v>12</v>
      </c>
      <c r="L43" s="344">
        <v>9</v>
      </c>
      <c r="M43" s="344" t="s">
        <v>13</v>
      </c>
      <c r="N43" s="334">
        <f t="shared" si="5"/>
        <v>4</v>
      </c>
      <c r="O43" s="345"/>
      <c r="P43" s="334">
        <v>4</v>
      </c>
      <c r="Q43" s="334" t="s">
        <v>12</v>
      </c>
      <c r="R43" s="334">
        <v>10</v>
      </c>
      <c r="S43" s="334" t="s">
        <v>13</v>
      </c>
      <c r="T43" s="334">
        <f t="shared" si="6"/>
        <v>6</v>
      </c>
      <c r="U43" s="345"/>
      <c r="V43" s="334">
        <v>2</v>
      </c>
      <c r="W43" s="334" t="s">
        <v>12</v>
      </c>
      <c r="X43" s="334">
        <v>5</v>
      </c>
      <c r="Y43" s="334" t="s">
        <v>13</v>
      </c>
      <c r="Z43" s="334">
        <f t="shared" si="7"/>
        <v>3</v>
      </c>
      <c r="AA43" s="334"/>
      <c r="AB43" s="336">
        <f t="shared" si="2"/>
        <v>0</v>
      </c>
      <c r="AC43" s="336">
        <f t="shared" si="3"/>
        <v>3</v>
      </c>
      <c r="AD43" s="308"/>
      <c r="AE43" s="308"/>
      <c r="AF43" s="308"/>
      <c r="AG43" s="334"/>
      <c r="AH43" s="326"/>
    </row>
    <row r="44" spans="2:34" x14ac:dyDescent="0.25">
      <c r="B44" s="323"/>
      <c r="C44" s="308" t="s">
        <v>97</v>
      </c>
      <c r="D44" s="344">
        <v>1</v>
      </c>
      <c r="E44" s="344" t="s">
        <v>12</v>
      </c>
      <c r="F44" s="344">
        <v>4</v>
      </c>
      <c r="G44" s="313" t="s">
        <v>13</v>
      </c>
      <c r="H44" s="344">
        <f t="shared" si="4"/>
        <v>3</v>
      </c>
      <c r="I44" s="308"/>
      <c r="J44" s="344">
        <v>7</v>
      </c>
      <c r="K44" s="344" t="s">
        <v>12</v>
      </c>
      <c r="L44" s="344">
        <v>6</v>
      </c>
      <c r="M44" s="344" t="s">
        <v>12</v>
      </c>
      <c r="N44" s="345">
        <f t="shared" si="5"/>
        <v>-1</v>
      </c>
      <c r="O44" s="345"/>
      <c r="P44" s="334">
        <v>2</v>
      </c>
      <c r="Q44" s="334" t="s">
        <v>12</v>
      </c>
      <c r="R44" s="334">
        <v>7</v>
      </c>
      <c r="S44" s="334" t="s">
        <v>13</v>
      </c>
      <c r="T44" s="334">
        <f t="shared" si="6"/>
        <v>5</v>
      </c>
      <c r="U44" s="345"/>
      <c r="V44" s="334">
        <v>3</v>
      </c>
      <c r="W44" s="334" t="s">
        <v>12</v>
      </c>
      <c r="X44" s="334">
        <v>4</v>
      </c>
      <c r="Y44" s="334" t="s">
        <v>13</v>
      </c>
      <c r="Z44" s="334">
        <f t="shared" si="7"/>
        <v>1</v>
      </c>
      <c r="AA44" s="334"/>
      <c r="AB44" s="336">
        <f t="shared" si="2"/>
        <v>0</v>
      </c>
      <c r="AC44" s="336">
        <f t="shared" si="3"/>
        <v>2</v>
      </c>
      <c r="AD44" s="308"/>
      <c r="AE44" s="308"/>
      <c r="AF44" s="308"/>
      <c r="AG44" s="334"/>
      <c r="AH44" s="326"/>
    </row>
    <row r="45" spans="2:34" x14ac:dyDescent="0.25">
      <c r="B45" s="323"/>
      <c r="C45" s="308" t="s">
        <v>117</v>
      </c>
      <c r="D45" s="344">
        <v>3</v>
      </c>
      <c r="E45" s="344" t="s">
        <v>12</v>
      </c>
      <c r="F45" s="344">
        <v>5</v>
      </c>
      <c r="G45" s="313" t="s">
        <v>13</v>
      </c>
      <c r="H45" s="344">
        <f t="shared" si="4"/>
        <v>2</v>
      </c>
      <c r="I45" s="308"/>
      <c r="J45" s="344">
        <v>5</v>
      </c>
      <c r="K45" s="344" t="s">
        <v>13</v>
      </c>
      <c r="L45" s="344">
        <v>10</v>
      </c>
      <c r="M45" s="344" t="s">
        <v>13</v>
      </c>
      <c r="N45" s="334">
        <f t="shared" si="5"/>
        <v>5</v>
      </c>
      <c r="O45" s="345"/>
      <c r="P45" s="334">
        <v>4</v>
      </c>
      <c r="Q45" s="334" t="s">
        <v>12</v>
      </c>
      <c r="R45" s="334">
        <v>8</v>
      </c>
      <c r="S45" s="334" t="s">
        <v>13</v>
      </c>
      <c r="T45" s="334">
        <f t="shared" si="6"/>
        <v>4</v>
      </c>
      <c r="U45" s="334"/>
      <c r="V45" s="334">
        <v>2</v>
      </c>
      <c r="W45" s="334" t="s">
        <v>12</v>
      </c>
      <c r="X45" s="334">
        <v>5</v>
      </c>
      <c r="Y45" s="334" t="s">
        <v>13</v>
      </c>
      <c r="Z45" s="334">
        <f t="shared" si="7"/>
        <v>3</v>
      </c>
      <c r="AA45" s="334"/>
      <c r="AB45" s="336">
        <f t="shared" si="2"/>
        <v>1</v>
      </c>
      <c r="AC45" s="336">
        <f t="shared" si="3"/>
        <v>3</v>
      </c>
      <c r="AD45" s="308"/>
      <c r="AE45" s="308"/>
      <c r="AF45" s="308"/>
      <c r="AG45" s="334"/>
      <c r="AH45" s="326"/>
    </row>
    <row r="46" spans="2:34" x14ac:dyDescent="0.25">
      <c r="B46" s="323"/>
      <c r="C46" s="308" t="s">
        <v>118</v>
      </c>
      <c r="D46" s="344">
        <v>5</v>
      </c>
      <c r="E46" s="344" t="s">
        <v>12</v>
      </c>
      <c r="F46" s="344">
        <v>9</v>
      </c>
      <c r="G46" s="313" t="s">
        <v>13</v>
      </c>
      <c r="H46" s="344">
        <f t="shared" si="4"/>
        <v>4</v>
      </c>
      <c r="I46" s="308"/>
      <c r="J46" s="344">
        <v>7</v>
      </c>
      <c r="K46" s="344" t="s">
        <v>13</v>
      </c>
      <c r="L46" s="344">
        <v>8</v>
      </c>
      <c r="M46" s="344" t="s">
        <v>13</v>
      </c>
      <c r="N46" s="334">
        <f t="shared" si="5"/>
        <v>1</v>
      </c>
      <c r="O46" s="345"/>
      <c r="P46" s="334">
        <v>3</v>
      </c>
      <c r="Q46" s="334" t="s">
        <v>12</v>
      </c>
      <c r="R46" s="334">
        <v>9</v>
      </c>
      <c r="S46" s="334" t="s">
        <v>13</v>
      </c>
      <c r="T46" s="334">
        <f t="shared" si="6"/>
        <v>6</v>
      </c>
      <c r="U46" s="334"/>
      <c r="V46" s="334">
        <v>1</v>
      </c>
      <c r="W46" s="334" t="s">
        <v>12</v>
      </c>
      <c r="X46" s="334">
        <v>4</v>
      </c>
      <c r="Y46" s="334" t="s">
        <v>13</v>
      </c>
      <c r="Z46" s="334">
        <f t="shared" si="7"/>
        <v>3</v>
      </c>
      <c r="AA46" s="334"/>
      <c r="AB46" s="336">
        <f t="shared" si="2"/>
        <v>1</v>
      </c>
      <c r="AC46" s="336">
        <f t="shared" si="3"/>
        <v>3</v>
      </c>
      <c r="AD46" s="308"/>
      <c r="AE46" s="308"/>
      <c r="AF46" s="308"/>
      <c r="AG46" s="334"/>
      <c r="AH46" s="326"/>
    </row>
    <row r="47" spans="2:34" x14ac:dyDescent="0.25">
      <c r="B47" s="323"/>
      <c r="C47" s="308" t="s">
        <v>119</v>
      </c>
      <c r="D47" s="344">
        <v>3</v>
      </c>
      <c r="E47" s="344" t="s">
        <v>12</v>
      </c>
      <c r="F47" s="344">
        <v>5</v>
      </c>
      <c r="G47" s="313" t="s">
        <v>13</v>
      </c>
      <c r="H47" s="344">
        <f t="shared" si="4"/>
        <v>2</v>
      </c>
      <c r="I47" s="308"/>
      <c r="J47" s="344">
        <v>7</v>
      </c>
      <c r="K47" s="344" t="s">
        <v>13</v>
      </c>
      <c r="L47" s="344">
        <v>6</v>
      </c>
      <c r="M47" s="344" t="s">
        <v>12</v>
      </c>
      <c r="N47" s="345">
        <f t="shared" si="5"/>
        <v>-1</v>
      </c>
      <c r="O47" s="345"/>
      <c r="P47" s="334">
        <v>3</v>
      </c>
      <c r="Q47" s="334" t="s">
        <v>12</v>
      </c>
      <c r="R47" s="334">
        <v>9</v>
      </c>
      <c r="S47" s="334" t="s">
        <v>13</v>
      </c>
      <c r="T47" s="334">
        <f t="shared" si="6"/>
        <v>6</v>
      </c>
      <c r="U47" s="334"/>
      <c r="V47" s="334">
        <v>2</v>
      </c>
      <c r="W47" s="334" t="s">
        <v>12</v>
      </c>
      <c r="X47" s="334">
        <v>5</v>
      </c>
      <c r="Y47" s="334" t="s">
        <v>13</v>
      </c>
      <c r="Z47" s="334">
        <f t="shared" si="7"/>
        <v>3</v>
      </c>
      <c r="AA47" s="334"/>
      <c r="AB47" s="336">
        <f t="shared" si="2"/>
        <v>1</v>
      </c>
      <c r="AC47" s="336">
        <f t="shared" si="3"/>
        <v>2</v>
      </c>
      <c r="AD47" s="308"/>
      <c r="AE47" s="308"/>
      <c r="AF47" s="308"/>
      <c r="AG47" s="334"/>
      <c r="AH47" s="326"/>
    </row>
    <row r="48" spans="2:34" x14ac:dyDescent="0.25">
      <c r="B48" s="323"/>
      <c r="C48" s="308" t="s">
        <v>120</v>
      </c>
      <c r="D48" s="344">
        <v>3</v>
      </c>
      <c r="E48" s="344" t="s">
        <v>12</v>
      </c>
      <c r="F48" s="344">
        <v>5</v>
      </c>
      <c r="G48" s="313" t="s">
        <v>13</v>
      </c>
      <c r="H48" s="344">
        <f t="shared" si="4"/>
        <v>2</v>
      </c>
      <c r="I48" s="308"/>
      <c r="J48" s="344">
        <v>6</v>
      </c>
      <c r="K48" s="344" t="s">
        <v>12</v>
      </c>
      <c r="L48" s="344">
        <v>9</v>
      </c>
      <c r="M48" s="344" t="s">
        <v>13</v>
      </c>
      <c r="N48" s="344">
        <f t="shared" si="5"/>
        <v>3</v>
      </c>
      <c r="O48" s="344"/>
      <c r="P48" s="344">
        <v>2</v>
      </c>
      <c r="Q48" s="344" t="s">
        <v>12</v>
      </c>
      <c r="R48" s="344">
        <v>10</v>
      </c>
      <c r="S48" s="344" t="s">
        <v>13</v>
      </c>
      <c r="T48" s="344">
        <f t="shared" si="6"/>
        <v>8</v>
      </c>
      <c r="U48" s="344"/>
      <c r="V48" s="344">
        <v>4</v>
      </c>
      <c r="W48" s="344" t="s">
        <v>13</v>
      </c>
      <c r="X48" s="344">
        <v>5</v>
      </c>
      <c r="Y48" s="344" t="s">
        <v>13</v>
      </c>
      <c r="Z48" s="344">
        <f t="shared" si="7"/>
        <v>1</v>
      </c>
      <c r="AA48" s="344"/>
      <c r="AB48" s="336">
        <f t="shared" si="2"/>
        <v>0</v>
      </c>
      <c r="AC48" s="336">
        <f t="shared" si="3"/>
        <v>3</v>
      </c>
      <c r="AD48" s="308"/>
      <c r="AE48" s="308"/>
      <c r="AF48" s="308"/>
      <c r="AG48" s="344"/>
      <c r="AH48" s="326"/>
    </row>
    <row r="49" spans="2:34" x14ac:dyDescent="0.25">
      <c r="B49" s="323"/>
      <c r="C49" s="308" t="s">
        <v>121</v>
      </c>
      <c r="D49" s="344">
        <v>4</v>
      </c>
      <c r="E49" s="344" t="s">
        <v>13</v>
      </c>
      <c r="F49" s="344">
        <v>5</v>
      </c>
      <c r="G49" s="313" t="s">
        <v>13</v>
      </c>
      <c r="H49" s="344">
        <f t="shared" si="4"/>
        <v>1</v>
      </c>
      <c r="I49" s="308"/>
      <c r="J49" s="344">
        <v>2</v>
      </c>
      <c r="K49" s="344" t="s">
        <v>12</v>
      </c>
      <c r="L49" s="344">
        <v>7</v>
      </c>
      <c r="M49" s="344" t="s">
        <v>13</v>
      </c>
      <c r="N49" s="344">
        <f t="shared" si="5"/>
        <v>5</v>
      </c>
      <c r="O49" s="344"/>
      <c r="P49" s="344">
        <v>3</v>
      </c>
      <c r="Q49" s="344" t="s">
        <v>12</v>
      </c>
      <c r="R49" s="344">
        <v>7</v>
      </c>
      <c r="S49" s="344" t="s">
        <v>13</v>
      </c>
      <c r="T49" s="344">
        <f t="shared" si="6"/>
        <v>4</v>
      </c>
      <c r="U49" s="344"/>
      <c r="V49" s="344">
        <v>5</v>
      </c>
      <c r="W49" s="344" t="s">
        <v>12</v>
      </c>
      <c r="X49" s="344">
        <v>5</v>
      </c>
      <c r="Y49" s="344" t="s">
        <v>13</v>
      </c>
      <c r="Z49" s="344">
        <f t="shared" si="7"/>
        <v>0</v>
      </c>
      <c r="AA49" s="344"/>
      <c r="AB49" s="336">
        <f t="shared" si="2"/>
        <v>1</v>
      </c>
      <c r="AC49" s="336">
        <f t="shared" si="3"/>
        <v>3</v>
      </c>
      <c r="AD49" s="308"/>
      <c r="AE49" s="308"/>
      <c r="AF49" s="308"/>
      <c r="AG49" s="344"/>
      <c r="AH49" s="326"/>
    </row>
    <row r="50" spans="2:34" x14ac:dyDescent="0.25">
      <c r="B50" s="323"/>
      <c r="C50" s="308" t="s">
        <v>24</v>
      </c>
      <c r="D50" s="344">
        <v>0</v>
      </c>
      <c r="E50" s="344" t="s">
        <v>12</v>
      </c>
      <c r="F50" s="344">
        <v>3</v>
      </c>
      <c r="G50" s="313" t="s">
        <v>12</v>
      </c>
      <c r="H50" s="344">
        <f t="shared" si="4"/>
        <v>3</v>
      </c>
      <c r="I50" s="308"/>
      <c r="J50" s="344">
        <v>2</v>
      </c>
      <c r="K50" s="344" t="s">
        <v>12</v>
      </c>
      <c r="L50" s="344">
        <v>7</v>
      </c>
      <c r="M50" s="344" t="s">
        <v>13</v>
      </c>
      <c r="N50" s="334">
        <f t="shared" si="5"/>
        <v>5</v>
      </c>
      <c r="O50" s="345"/>
      <c r="P50" s="334">
        <v>1</v>
      </c>
      <c r="Q50" s="334" t="s">
        <v>12</v>
      </c>
      <c r="R50" s="334">
        <v>4</v>
      </c>
      <c r="S50" s="334" t="s">
        <v>12</v>
      </c>
      <c r="T50" s="334">
        <f t="shared" si="6"/>
        <v>3</v>
      </c>
      <c r="U50" s="345"/>
      <c r="V50" s="334">
        <v>2</v>
      </c>
      <c r="W50" s="334" t="s">
        <v>12</v>
      </c>
      <c r="X50" s="334">
        <v>4</v>
      </c>
      <c r="Y50" s="334" t="s">
        <v>13</v>
      </c>
      <c r="Z50" s="334">
        <f t="shared" si="7"/>
        <v>2</v>
      </c>
      <c r="AA50" s="334"/>
      <c r="AB50" s="336">
        <f t="shared" si="2"/>
        <v>0</v>
      </c>
      <c r="AC50" s="336">
        <f t="shared" si="3"/>
        <v>1</v>
      </c>
      <c r="AD50" s="308"/>
      <c r="AE50" s="308"/>
      <c r="AF50" s="308"/>
      <c r="AG50" s="334"/>
      <c r="AH50" s="326"/>
    </row>
    <row r="51" spans="2:34" x14ac:dyDescent="0.25">
      <c r="B51" s="323"/>
      <c r="C51" s="308" t="s">
        <v>85</v>
      </c>
      <c r="D51" s="344">
        <v>3</v>
      </c>
      <c r="E51" s="344" t="s">
        <v>12</v>
      </c>
      <c r="F51" s="344">
        <v>5</v>
      </c>
      <c r="G51" s="313" t="s">
        <v>13</v>
      </c>
      <c r="H51" s="344">
        <f t="shared" si="4"/>
        <v>2</v>
      </c>
      <c r="I51" s="308"/>
      <c r="J51" s="344">
        <v>4</v>
      </c>
      <c r="K51" s="344" t="s">
        <v>13</v>
      </c>
      <c r="L51" s="344">
        <v>8</v>
      </c>
      <c r="M51" s="344" t="s">
        <v>13</v>
      </c>
      <c r="N51" s="344">
        <f t="shared" si="5"/>
        <v>4</v>
      </c>
      <c r="O51" s="344"/>
      <c r="P51" s="344">
        <v>5</v>
      </c>
      <c r="Q51" s="344" t="s">
        <v>12</v>
      </c>
      <c r="R51" s="344">
        <v>8</v>
      </c>
      <c r="S51" s="344" t="s">
        <v>13</v>
      </c>
      <c r="T51" s="344">
        <f t="shared" si="6"/>
        <v>3</v>
      </c>
      <c r="U51" s="344"/>
      <c r="V51" s="344">
        <v>2</v>
      </c>
      <c r="W51" s="344" t="s">
        <v>12</v>
      </c>
      <c r="X51" s="344">
        <v>5</v>
      </c>
      <c r="Y51" s="344" t="s">
        <v>13</v>
      </c>
      <c r="Z51" s="344">
        <f t="shared" si="7"/>
        <v>3</v>
      </c>
      <c r="AA51" s="344"/>
      <c r="AB51" s="336">
        <f t="shared" si="2"/>
        <v>1</v>
      </c>
      <c r="AC51" s="336">
        <f t="shared" si="3"/>
        <v>3</v>
      </c>
      <c r="AD51" s="308"/>
      <c r="AE51" s="308"/>
      <c r="AF51" s="308"/>
      <c r="AG51" s="344"/>
      <c r="AH51" s="326"/>
    </row>
    <row r="52" spans="2:34" x14ac:dyDescent="0.25">
      <c r="B52" s="323"/>
      <c r="C52" s="308" t="s">
        <v>122</v>
      </c>
      <c r="D52" s="344">
        <v>3</v>
      </c>
      <c r="E52" s="344" t="s">
        <v>12</v>
      </c>
      <c r="F52" s="344">
        <v>5</v>
      </c>
      <c r="G52" s="313" t="s">
        <v>13</v>
      </c>
      <c r="H52" s="344">
        <f t="shared" si="4"/>
        <v>2</v>
      </c>
      <c r="I52" s="308"/>
      <c r="J52" s="344">
        <v>4</v>
      </c>
      <c r="K52" s="344" t="s">
        <v>12</v>
      </c>
      <c r="L52" s="344">
        <v>10</v>
      </c>
      <c r="M52" s="344" t="s">
        <v>13</v>
      </c>
      <c r="N52" s="344">
        <f t="shared" si="5"/>
        <v>6</v>
      </c>
      <c r="O52" s="344"/>
      <c r="P52" s="344">
        <v>4</v>
      </c>
      <c r="Q52" s="344" t="s">
        <v>12</v>
      </c>
      <c r="R52" s="344">
        <v>8</v>
      </c>
      <c r="S52" s="344" t="s">
        <v>13</v>
      </c>
      <c r="T52" s="344">
        <f t="shared" si="6"/>
        <v>4</v>
      </c>
      <c r="U52" s="344"/>
      <c r="V52" s="344">
        <v>5</v>
      </c>
      <c r="W52" s="344" t="s">
        <v>12</v>
      </c>
      <c r="X52" s="344">
        <v>5</v>
      </c>
      <c r="Y52" s="344" t="s">
        <v>13</v>
      </c>
      <c r="Z52" s="344">
        <f t="shared" si="7"/>
        <v>0</v>
      </c>
      <c r="AA52" s="344"/>
      <c r="AB52" s="336">
        <f t="shared" si="2"/>
        <v>0</v>
      </c>
      <c r="AC52" s="336">
        <f t="shared" si="3"/>
        <v>3</v>
      </c>
      <c r="AD52" s="308"/>
      <c r="AE52" s="308"/>
      <c r="AF52" s="308"/>
      <c r="AG52" s="344"/>
      <c r="AH52" s="326"/>
    </row>
    <row r="53" spans="2:34" x14ac:dyDescent="0.25">
      <c r="B53" s="323"/>
      <c r="C53" s="308" t="s">
        <v>24</v>
      </c>
      <c r="D53" s="344">
        <v>2</v>
      </c>
      <c r="E53" s="344" t="s">
        <v>12</v>
      </c>
      <c r="F53" s="344">
        <v>4</v>
      </c>
      <c r="G53" s="313" t="s">
        <v>13</v>
      </c>
      <c r="H53" s="344">
        <f t="shared" si="4"/>
        <v>2</v>
      </c>
      <c r="I53" s="308"/>
      <c r="J53" s="344">
        <v>5</v>
      </c>
      <c r="K53" s="344" t="s">
        <v>12</v>
      </c>
      <c r="L53" s="344">
        <v>10</v>
      </c>
      <c r="M53" s="344" t="s">
        <v>13</v>
      </c>
      <c r="N53" s="344">
        <f t="shared" si="5"/>
        <v>5</v>
      </c>
      <c r="O53" s="344"/>
      <c r="P53" s="344">
        <v>3</v>
      </c>
      <c r="Q53" s="344" t="s">
        <v>12</v>
      </c>
      <c r="R53" s="344">
        <v>7</v>
      </c>
      <c r="S53" s="344" t="s">
        <v>13</v>
      </c>
      <c r="T53" s="344">
        <f t="shared" si="6"/>
        <v>4</v>
      </c>
      <c r="U53" s="344"/>
      <c r="V53" s="344">
        <v>2</v>
      </c>
      <c r="W53" s="344" t="s">
        <v>12</v>
      </c>
      <c r="X53" s="344">
        <v>4</v>
      </c>
      <c r="Y53" s="344" t="s">
        <v>13</v>
      </c>
      <c r="Z53" s="344">
        <f t="shared" si="7"/>
        <v>2</v>
      </c>
      <c r="AA53" s="344"/>
      <c r="AB53" s="336">
        <f t="shared" si="2"/>
        <v>0</v>
      </c>
      <c r="AC53" s="336">
        <f t="shared" si="3"/>
        <v>3</v>
      </c>
      <c r="AD53" s="308"/>
      <c r="AE53" s="308"/>
      <c r="AF53" s="308"/>
      <c r="AG53" s="344"/>
      <c r="AH53" s="326"/>
    </row>
    <row r="54" spans="2:34" x14ac:dyDescent="0.25">
      <c r="B54" s="323"/>
      <c r="C54" s="308" t="s">
        <v>123</v>
      </c>
      <c r="D54" s="344">
        <v>4</v>
      </c>
      <c r="E54" s="344" t="s">
        <v>13</v>
      </c>
      <c r="F54" s="344">
        <v>5</v>
      </c>
      <c r="G54" s="313" t="s">
        <v>13</v>
      </c>
      <c r="H54" s="344">
        <f t="shared" si="4"/>
        <v>1</v>
      </c>
      <c r="I54" s="308"/>
      <c r="J54" s="344">
        <v>6</v>
      </c>
      <c r="K54" s="344" t="s">
        <v>12</v>
      </c>
      <c r="L54" s="344">
        <v>10</v>
      </c>
      <c r="M54" s="344" t="s">
        <v>13</v>
      </c>
      <c r="N54" s="344">
        <f t="shared" si="5"/>
        <v>4</v>
      </c>
      <c r="O54" s="344"/>
      <c r="P54" s="344">
        <v>5</v>
      </c>
      <c r="Q54" s="344" t="s">
        <v>12</v>
      </c>
      <c r="R54" s="344">
        <v>10</v>
      </c>
      <c r="S54" s="344" t="s">
        <v>13</v>
      </c>
      <c r="T54" s="344">
        <f t="shared" si="6"/>
        <v>5</v>
      </c>
      <c r="U54" s="344"/>
      <c r="V54" s="344">
        <v>3</v>
      </c>
      <c r="W54" s="344" t="s">
        <v>12</v>
      </c>
      <c r="X54" s="344">
        <v>5</v>
      </c>
      <c r="Y54" s="344" t="s">
        <v>13</v>
      </c>
      <c r="Z54" s="344">
        <f t="shared" si="7"/>
        <v>2</v>
      </c>
      <c r="AA54" s="344"/>
      <c r="AB54" s="336">
        <f t="shared" si="2"/>
        <v>1</v>
      </c>
      <c r="AC54" s="336">
        <f t="shared" si="3"/>
        <v>3</v>
      </c>
      <c r="AD54" s="308"/>
      <c r="AE54" s="308"/>
      <c r="AF54" s="308"/>
      <c r="AG54" s="344"/>
      <c r="AH54" s="326"/>
    </row>
    <row r="55" spans="2:34" x14ac:dyDescent="0.25">
      <c r="B55" s="323"/>
      <c r="C55" s="308" t="s">
        <v>124</v>
      </c>
      <c r="D55" s="344">
        <v>2</v>
      </c>
      <c r="E55" s="344" t="s">
        <v>12</v>
      </c>
      <c r="F55" s="344">
        <v>5</v>
      </c>
      <c r="G55" s="313" t="s">
        <v>13</v>
      </c>
      <c r="H55" s="344">
        <f t="shared" si="4"/>
        <v>3</v>
      </c>
      <c r="I55" s="308"/>
      <c r="J55" s="344">
        <v>5</v>
      </c>
      <c r="K55" s="344" t="s">
        <v>12</v>
      </c>
      <c r="L55" s="344">
        <v>10</v>
      </c>
      <c r="M55" s="344" t="s">
        <v>13</v>
      </c>
      <c r="N55" s="344">
        <f t="shared" si="5"/>
        <v>5</v>
      </c>
      <c r="O55" s="344"/>
      <c r="P55" s="344">
        <v>2</v>
      </c>
      <c r="Q55" s="344" t="s">
        <v>12</v>
      </c>
      <c r="R55" s="344">
        <v>9</v>
      </c>
      <c r="S55" s="344" t="s">
        <v>13</v>
      </c>
      <c r="T55" s="344">
        <f t="shared" si="6"/>
        <v>7</v>
      </c>
      <c r="U55" s="344"/>
      <c r="V55" s="344">
        <v>2</v>
      </c>
      <c r="W55" s="344" t="s">
        <v>12</v>
      </c>
      <c r="X55" s="344">
        <v>5</v>
      </c>
      <c r="Y55" s="344" t="s">
        <v>13</v>
      </c>
      <c r="Z55" s="344">
        <f t="shared" si="7"/>
        <v>3</v>
      </c>
      <c r="AA55" s="344"/>
      <c r="AB55" s="336">
        <f t="shared" si="2"/>
        <v>0</v>
      </c>
      <c r="AC55" s="336">
        <f t="shared" si="3"/>
        <v>3</v>
      </c>
      <c r="AD55" s="308"/>
      <c r="AE55" s="308"/>
      <c r="AF55" s="308"/>
      <c r="AG55" s="344"/>
      <c r="AH55" s="326"/>
    </row>
    <row r="56" spans="2:34" x14ac:dyDescent="0.25">
      <c r="B56" s="323"/>
      <c r="C56" s="308" t="s">
        <v>20</v>
      </c>
      <c r="D56" s="344">
        <v>1</v>
      </c>
      <c r="E56" s="344" t="s">
        <v>12</v>
      </c>
      <c r="F56" s="344">
        <v>4</v>
      </c>
      <c r="G56" s="313" t="s">
        <v>13</v>
      </c>
      <c r="H56" s="344">
        <f t="shared" si="4"/>
        <v>3</v>
      </c>
      <c r="I56" s="308"/>
      <c r="J56" s="344">
        <v>2</v>
      </c>
      <c r="K56" s="344" t="s">
        <v>12</v>
      </c>
      <c r="L56" s="344">
        <v>8</v>
      </c>
      <c r="M56" s="344" t="s">
        <v>13</v>
      </c>
      <c r="N56" s="344">
        <f t="shared" si="5"/>
        <v>6</v>
      </c>
      <c r="O56" s="344"/>
      <c r="P56" s="344">
        <v>3</v>
      </c>
      <c r="Q56" s="344" t="s">
        <v>12</v>
      </c>
      <c r="R56" s="344">
        <v>9</v>
      </c>
      <c r="S56" s="344" t="s">
        <v>13</v>
      </c>
      <c r="T56" s="344">
        <f t="shared" si="6"/>
        <v>6</v>
      </c>
      <c r="U56" s="344"/>
      <c r="V56" s="344">
        <v>3</v>
      </c>
      <c r="W56" s="344" t="s">
        <v>12</v>
      </c>
      <c r="X56" s="344">
        <v>5</v>
      </c>
      <c r="Y56" s="344" t="s">
        <v>13</v>
      </c>
      <c r="Z56" s="344">
        <f t="shared" si="7"/>
        <v>2</v>
      </c>
      <c r="AA56" s="344"/>
      <c r="AB56" s="336">
        <f t="shared" si="2"/>
        <v>0</v>
      </c>
      <c r="AC56" s="336">
        <f t="shared" si="3"/>
        <v>3</v>
      </c>
      <c r="AD56" s="308"/>
      <c r="AE56" s="308"/>
      <c r="AF56" s="308"/>
      <c r="AG56" s="344"/>
      <c r="AH56" s="326"/>
    </row>
    <row r="57" spans="2:34" x14ac:dyDescent="0.25">
      <c r="B57" s="323"/>
      <c r="C57" s="308" t="s">
        <v>125</v>
      </c>
      <c r="D57" s="344">
        <v>3</v>
      </c>
      <c r="E57" s="344" t="s">
        <v>12</v>
      </c>
      <c r="F57" s="344">
        <v>5</v>
      </c>
      <c r="G57" s="313" t="s">
        <v>13</v>
      </c>
      <c r="H57" s="344">
        <f t="shared" si="4"/>
        <v>2</v>
      </c>
      <c r="I57" s="308"/>
      <c r="J57" s="344">
        <v>4</v>
      </c>
      <c r="K57" s="344" t="s">
        <v>12</v>
      </c>
      <c r="L57" s="344">
        <v>10</v>
      </c>
      <c r="M57" s="344" t="s">
        <v>13</v>
      </c>
      <c r="N57" s="334">
        <f t="shared" si="5"/>
        <v>6</v>
      </c>
      <c r="O57" s="345"/>
      <c r="P57" s="334">
        <v>3</v>
      </c>
      <c r="Q57" s="334" t="s">
        <v>12</v>
      </c>
      <c r="R57" s="334">
        <v>8</v>
      </c>
      <c r="S57" s="334" t="s">
        <v>13</v>
      </c>
      <c r="T57" s="334">
        <f t="shared" si="6"/>
        <v>5</v>
      </c>
      <c r="U57" s="345"/>
      <c r="V57" s="334">
        <v>2</v>
      </c>
      <c r="W57" s="334" t="s">
        <v>12</v>
      </c>
      <c r="X57" s="334">
        <v>5</v>
      </c>
      <c r="Y57" s="334" t="s">
        <v>13</v>
      </c>
      <c r="Z57" s="334">
        <f t="shared" si="7"/>
        <v>3</v>
      </c>
      <c r="AA57" s="334"/>
      <c r="AB57" s="336">
        <f t="shared" si="2"/>
        <v>0</v>
      </c>
      <c r="AC57" s="336">
        <f t="shared" si="3"/>
        <v>3</v>
      </c>
      <c r="AD57" s="308"/>
      <c r="AE57" s="308"/>
      <c r="AF57" s="308"/>
      <c r="AG57" s="334"/>
      <c r="AH57" s="326"/>
    </row>
    <row r="58" spans="2:34" x14ac:dyDescent="0.25">
      <c r="B58" s="323"/>
      <c r="C58" s="308" t="s">
        <v>126</v>
      </c>
      <c r="D58" s="344">
        <v>5</v>
      </c>
      <c r="E58" s="344" t="s">
        <v>12</v>
      </c>
      <c r="F58" s="344">
        <v>5</v>
      </c>
      <c r="G58" s="313" t="s">
        <v>12</v>
      </c>
      <c r="H58" s="334">
        <f t="shared" si="4"/>
        <v>0</v>
      </c>
      <c r="I58" s="308"/>
      <c r="J58" s="344">
        <v>4</v>
      </c>
      <c r="K58" s="344" t="s">
        <v>12</v>
      </c>
      <c r="L58" s="344">
        <v>8</v>
      </c>
      <c r="M58" s="344" t="s">
        <v>12</v>
      </c>
      <c r="N58" s="344">
        <f t="shared" si="5"/>
        <v>4</v>
      </c>
      <c r="O58" s="344"/>
      <c r="P58" s="344">
        <v>3</v>
      </c>
      <c r="Q58" s="344" t="s">
        <v>12</v>
      </c>
      <c r="R58" s="344">
        <v>9</v>
      </c>
      <c r="S58" s="344" t="s">
        <v>13</v>
      </c>
      <c r="T58" s="344">
        <f t="shared" si="6"/>
        <v>6</v>
      </c>
      <c r="U58" s="344"/>
      <c r="V58" s="344">
        <v>2</v>
      </c>
      <c r="W58" s="344" t="s">
        <v>12</v>
      </c>
      <c r="X58" s="344">
        <v>5</v>
      </c>
      <c r="Y58" s="344" t="s">
        <v>13</v>
      </c>
      <c r="Z58" s="344">
        <f t="shared" si="7"/>
        <v>3</v>
      </c>
      <c r="AA58" s="344"/>
      <c r="AB58" s="336">
        <f t="shared" si="2"/>
        <v>0</v>
      </c>
      <c r="AC58" s="336">
        <f t="shared" si="3"/>
        <v>1</v>
      </c>
      <c r="AD58" s="308"/>
      <c r="AE58" s="308"/>
      <c r="AF58" s="308"/>
      <c r="AG58" s="344"/>
      <c r="AH58" s="326"/>
    </row>
    <row r="59" spans="2:34" x14ac:dyDescent="0.25">
      <c r="B59" s="323"/>
      <c r="C59" s="308" t="s">
        <v>127</v>
      </c>
      <c r="D59" s="344">
        <v>4</v>
      </c>
      <c r="E59" s="344" t="s">
        <v>13</v>
      </c>
      <c r="F59" s="344">
        <v>5</v>
      </c>
      <c r="G59" s="313" t="s">
        <v>13</v>
      </c>
      <c r="H59" s="334">
        <f t="shared" si="4"/>
        <v>1</v>
      </c>
      <c r="I59" s="308"/>
      <c r="J59" s="344">
        <v>5</v>
      </c>
      <c r="K59" s="344" t="s">
        <v>12</v>
      </c>
      <c r="L59" s="344">
        <v>9</v>
      </c>
      <c r="M59" s="344" t="s">
        <v>13</v>
      </c>
      <c r="N59" s="344">
        <f t="shared" si="5"/>
        <v>4</v>
      </c>
      <c r="O59" s="344"/>
      <c r="P59" s="344">
        <v>6</v>
      </c>
      <c r="Q59" s="344" t="s">
        <v>12</v>
      </c>
      <c r="R59" s="344">
        <v>9</v>
      </c>
      <c r="S59" s="344" t="s">
        <v>13</v>
      </c>
      <c r="T59" s="344">
        <f t="shared" si="6"/>
        <v>3</v>
      </c>
      <c r="U59" s="344"/>
      <c r="V59" s="344">
        <v>3</v>
      </c>
      <c r="W59" s="344" t="s">
        <v>12</v>
      </c>
      <c r="X59" s="344">
        <v>5</v>
      </c>
      <c r="Y59" s="344" t="s">
        <v>13</v>
      </c>
      <c r="Z59" s="344">
        <f t="shared" si="7"/>
        <v>2</v>
      </c>
      <c r="AA59" s="344"/>
      <c r="AB59" s="336">
        <f t="shared" si="2"/>
        <v>1</v>
      </c>
      <c r="AC59" s="336">
        <f t="shared" si="3"/>
        <v>3</v>
      </c>
      <c r="AD59" s="308"/>
      <c r="AE59" s="308"/>
      <c r="AF59" s="308"/>
      <c r="AG59" s="344"/>
      <c r="AH59" s="326"/>
    </row>
    <row r="60" spans="2:34" x14ac:dyDescent="0.25">
      <c r="B60" s="323"/>
      <c r="C60" s="308" t="s">
        <v>128</v>
      </c>
      <c r="D60" s="344">
        <v>2</v>
      </c>
      <c r="E60" s="344" t="s">
        <v>12</v>
      </c>
      <c r="F60" s="344">
        <v>5</v>
      </c>
      <c r="G60" s="313" t="s">
        <v>13</v>
      </c>
      <c r="H60" s="344">
        <f t="shared" si="4"/>
        <v>3</v>
      </c>
      <c r="I60" s="308"/>
      <c r="J60" s="344">
        <v>2</v>
      </c>
      <c r="K60" s="344" t="s">
        <v>12</v>
      </c>
      <c r="L60" s="344">
        <v>9</v>
      </c>
      <c r="M60" s="344" t="s">
        <v>13</v>
      </c>
      <c r="N60" s="344">
        <v>7</v>
      </c>
      <c r="O60" s="344"/>
      <c r="P60" s="344">
        <v>4</v>
      </c>
      <c r="Q60" s="344" t="s">
        <v>12</v>
      </c>
      <c r="R60" s="344">
        <v>9</v>
      </c>
      <c r="S60" s="344" t="s">
        <v>13</v>
      </c>
      <c r="T60" s="344">
        <f t="shared" si="6"/>
        <v>5</v>
      </c>
      <c r="U60" s="344"/>
      <c r="V60" s="344">
        <v>3</v>
      </c>
      <c r="W60" s="344" t="s">
        <v>12</v>
      </c>
      <c r="X60" s="344">
        <v>5</v>
      </c>
      <c r="Y60" s="344" t="s">
        <v>13</v>
      </c>
      <c r="Z60" s="344">
        <f t="shared" si="7"/>
        <v>2</v>
      </c>
      <c r="AA60" s="344"/>
      <c r="AB60" s="336">
        <f t="shared" si="2"/>
        <v>0</v>
      </c>
      <c r="AC60" s="336">
        <f t="shared" si="3"/>
        <v>3</v>
      </c>
      <c r="AD60" s="308"/>
      <c r="AE60" s="308"/>
      <c r="AF60" s="308"/>
      <c r="AG60" s="344"/>
      <c r="AH60" s="326"/>
    </row>
    <row r="61" spans="2:34" x14ac:dyDescent="0.25">
      <c r="B61" s="323"/>
      <c r="C61" s="308" t="s">
        <v>129</v>
      </c>
      <c r="D61" s="344">
        <v>3</v>
      </c>
      <c r="E61" s="344" t="s">
        <v>12</v>
      </c>
      <c r="F61" s="344">
        <v>5</v>
      </c>
      <c r="G61" s="313" t="s">
        <v>13</v>
      </c>
      <c r="H61" s="344">
        <f t="shared" si="4"/>
        <v>2</v>
      </c>
      <c r="I61" s="308"/>
      <c r="J61" s="344">
        <v>3</v>
      </c>
      <c r="K61" s="344" t="s">
        <v>12</v>
      </c>
      <c r="L61" s="344">
        <v>9</v>
      </c>
      <c r="M61" s="344" t="s">
        <v>13</v>
      </c>
      <c r="N61" s="344">
        <f>(L61-J61)</f>
        <v>6</v>
      </c>
      <c r="O61" s="344"/>
      <c r="P61" s="344">
        <v>6</v>
      </c>
      <c r="Q61" s="344" t="s">
        <v>12</v>
      </c>
      <c r="R61" s="344">
        <v>10</v>
      </c>
      <c r="S61" s="344" t="s">
        <v>13</v>
      </c>
      <c r="T61" s="344">
        <f t="shared" si="6"/>
        <v>4</v>
      </c>
      <c r="U61" s="344"/>
      <c r="V61" s="344">
        <v>3</v>
      </c>
      <c r="W61" s="344" t="s">
        <v>12</v>
      </c>
      <c r="X61" s="344">
        <v>5</v>
      </c>
      <c r="Y61" s="344" t="s">
        <v>13</v>
      </c>
      <c r="Z61" s="344">
        <f t="shared" si="7"/>
        <v>2</v>
      </c>
      <c r="AA61" s="344"/>
      <c r="AB61" s="336">
        <f t="shared" si="2"/>
        <v>0</v>
      </c>
      <c r="AC61" s="336">
        <f t="shared" si="3"/>
        <v>3</v>
      </c>
      <c r="AD61" s="308"/>
      <c r="AE61" s="308"/>
      <c r="AF61" s="308"/>
      <c r="AG61" s="344"/>
      <c r="AH61" s="326"/>
    </row>
    <row r="62" spans="2:34" x14ac:dyDescent="0.25">
      <c r="B62" s="323"/>
      <c r="C62" s="308" t="s">
        <v>130</v>
      </c>
      <c r="D62" s="344">
        <v>2</v>
      </c>
      <c r="E62" s="344" t="s">
        <v>12</v>
      </c>
      <c r="F62" s="344">
        <v>5</v>
      </c>
      <c r="G62" s="313" t="s">
        <v>13</v>
      </c>
      <c r="H62" s="344">
        <f t="shared" si="4"/>
        <v>3</v>
      </c>
      <c r="I62" s="308"/>
      <c r="J62" s="344">
        <v>4</v>
      </c>
      <c r="K62" s="344" t="s">
        <v>12</v>
      </c>
      <c r="L62" s="344">
        <v>8</v>
      </c>
      <c r="M62" s="344" t="s">
        <v>131</v>
      </c>
      <c r="N62" s="344">
        <f>(L62-J62)</f>
        <v>4</v>
      </c>
      <c r="O62" s="344"/>
      <c r="P62" s="344">
        <v>3</v>
      </c>
      <c r="Q62" s="344" t="s">
        <v>12</v>
      </c>
      <c r="R62" s="344">
        <v>9</v>
      </c>
      <c r="S62" s="344" t="s">
        <v>13</v>
      </c>
      <c r="T62" s="344">
        <f t="shared" si="6"/>
        <v>6</v>
      </c>
      <c r="U62" s="344"/>
      <c r="V62" s="344">
        <v>3</v>
      </c>
      <c r="W62" s="344" t="s">
        <v>12</v>
      </c>
      <c r="X62" s="344">
        <v>5</v>
      </c>
      <c r="Y62" s="344" t="s">
        <v>13</v>
      </c>
      <c r="Z62" s="344">
        <f t="shared" si="7"/>
        <v>2</v>
      </c>
      <c r="AA62" s="344"/>
      <c r="AB62" s="336">
        <f t="shared" si="2"/>
        <v>0</v>
      </c>
      <c r="AC62" s="336">
        <f t="shared" si="3"/>
        <v>2</v>
      </c>
      <c r="AD62" s="308"/>
      <c r="AE62" s="308"/>
      <c r="AF62" s="308"/>
      <c r="AG62" s="344"/>
      <c r="AH62" s="326"/>
    </row>
    <row r="63" spans="2:34" x14ac:dyDescent="0.25">
      <c r="B63" s="323"/>
      <c r="C63" s="308" t="s">
        <v>132</v>
      </c>
      <c r="D63" s="344">
        <v>1</v>
      </c>
      <c r="E63" s="344" t="s">
        <v>12</v>
      </c>
      <c r="F63" s="344">
        <v>4</v>
      </c>
      <c r="G63" s="313" t="s">
        <v>13</v>
      </c>
      <c r="H63" s="344">
        <f t="shared" si="4"/>
        <v>3</v>
      </c>
      <c r="I63" s="308"/>
      <c r="J63" s="344">
        <v>3</v>
      </c>
      <c r="K63" s="344" t="s">
        <v>12</v>
      </c>
      <c r="L63" s="344">
        <v>8</v>
      </c>
      <c r="M63" s="344" t="s">
        <v>13</v>
      </c>
      <c r="N63" s="344">
        <f>(L63-J63)</f>
        <v>5</v>
      </c>
      <c r="O63" s="344"/>
      <c r="P63" s="344">
        <v>4</v>
      </c>
      <c r="Q63" s="344" t="s">
        <v>12</v>
      </c>
      <c r="R63" s="344">
        <v>8</v>
      </c>
      <c r="S63" s="344" t="s">
        <v>13</v>
      </c>
      <c r="T63" s="344">
        <f t="shared" si="6"/>
        <v>4</v>
      </c>
      <c r="U63" s="344"/>
      <c r="V63" s="344">
        <v>2</v>
      </c>
      <c r="W63" s="344" t="s">
        <v>12</v>
      </c>
      <c r="X63" s="344">
        <v>5</v>
      </c>
      <c r="Y63" s="344" t="s">
        <v>13</v>
      </c>
      <c r="Z63" s="344">
        <f t="shared" si="7"/>
        <v>3</v>
      </c>
      <c r="AA63" s="344"/>
      <c r="AB63" s="336">
        <f t="shared" si="2"/>
        <v>0</v>
      </c>
      <c r="AC63" s="336">
        <f t="shared" si="3"/>
        <v>3</v>
      </c>
      <c r="AD63" s="308"/>
      <c r="AE63" s="308"/>
      <c r="AF63" s="308"/>
      <c r="AG63" s="344"/>
      <c r="AH63" s="326"/>
    </row>
    <row r="64" spans="2:34" x14ac:dyDescent="0.25">
      <c r="B64" s="323"/>
      <c r="C64" s="308" t="s">
        <v>133</v>
      </c>
      <c r="D64" s="344">
        <v>0</v>
      </c>
      <c r="E64" s="344" t="s">
        <v>12</v>
      </c>
      <c r="F64" s="344">
        <v>3</v>
      </c>
      <c r="G64" s="313" t="s">
        <v>12</v>
      </c>
      <c r="H64" s="344">
        <f t="shared" si="4"/>
        <v>3</v>
      </c>
      <c r="I64" s="308"/>
      <c r="J64" s="344">
        <v>4</v>
      </c>
      <c r="K64" s="344" t="s">
        <v>12</v>
      </c>
      <c r="L64" s="344">
        <v>6</v>
      </c>
      <c r="M64" s="344" t="s">
        <v>12</v>
      </c>
      <c r="N64" s="344">
        <f>(L64-J64)</f>
        <v>2</v>
      </c>
      <c r="O64" s="344"/>
      <c r="P64" s="344">
        <v>5</v>
      </c>
      <c r="Q64" s="344" t="s">
        <v>12</v>
      </c>
      <c r="R64" s="344">
        <v>8</v>
      </c>
      <c r="S64" s="344" t="s">
        <v>13</v>
      </c>
      <c r="T64" s="344">
        <f t="shared" si="6"/>
        <v>3</v>
      </c>
      <c r="U64" s="344"/>
      <c r="V64" s="344">
        <v>1</v>
      </c>
      <c r="W64" s="344" t="s">
        <v>12</v>
      </c>
      <c r="X64" s="344">
        <v>4</v>
      </c>
      <c r="Y64" s="344" t="s">
        <v>13</v>
      </c>
      <c r="Z64" s="344">
        <f t="shared" si="7"/>
        <v>3</v>
      </c>
      <c r="AA64" s="344"/>
      <c r="AB64" s="336">
        <f t="shared" si="2"/>
        <v>0</v>
      </c>
      <c r="AC64" s="336">
        <f t="shared" si="3"/>
        <v>1</v>
      </c>
      <c r="AD64" s="308"/>
      <c r="AE64" s="308"/>
      <c r="AF64" s="308"/>
      <c r="AG64" s="344"/>
      <c r="AH64" s="326"/>
    </row>
    <row r="65" spans="2:34" x14ac:dyDescent="0.25">
      <c r="B65" s="323"/>
      <c r="C65" s="308" t="s">
        <v>134</v>
      </c>
      <c r="D65" s="344">
        <v>4</v>
      </c>
      <c r="E65" s="344" t="s">
        <v>13</v>
      </c>
      <c r="F65" s="344">
        <v>5</v>
      </c>
      <c r="G65" s="313" t="s">
        <v>13</v>
      </c>
      <c r="H65" s="344">
        <f t="shared" si="4"/>
        <v>1</v>
      </c>
      <c r="I65" s="308"/>
      <c r="J65" s="344">
        <v>7</v>
      </c>
      <c r="K65" s="344" t="s">
        <v>13</v>
      </c>
      <c r="L65" s="344">
        <v>10</v>
      </c>
      <c r="M65" s="344" t="s">
        <v>13</v>
      </c>
      <c r="N65" s="344">
        <f>L65-J65</f>
        <v>3</v>
      </c>
      <c r="O65" s="344"/>
      <c r="P65" s="344">
        <v>6</v>
      </c>
      <c r="Q65" s="344" t="s">
        <v>12</v>
      </c>
      <c r="R65" s="344">
        <v>10</v>
      </c>
      <c r="S65" s="344" t="s">
        <v>13</v>
      </c>
      <c r="T65" s="344">
        <f t="shared" si="6"/>
        <v>4</v>
      </c>
      <c r="U65" s="344"/>
      <c r="V65" s="344">
        <v>3</v>
      </c>
      <c r="W65" s="344" t="s">
        <v>12</v>
      </c>
      <c r="X65" s="344">
        <v>5</v>
      </c>
      <c r="Y65" s="344" t="s">
        <v>13</v>
      </c>
      <c r="Z65" s="344">
        <f>X65-V65</f>
        <v>2</v>
      </c>
      <c r="AA65" s="344"/>
      <c r="AB65" s="336">
        <f t="shared" si="2"/>
        <v>2</v>
      </c>
      <c r="AC65" s="336">
        <f t="shared" si="3"/>
        <v>3</v>
      </c>
      <c r="AD65" s="308"/>
      <c r="AE65" s="308"/>
      <c r="AF65" s="308"/>
      <c r="AG65" s="344"/>
      <c r="AH65" s="326"/>
    </row>
    <row r="66" spans="2:34" x14ac:dyDescent="0.25">
      <c r="B66" s="323"/>
      <c r="C66" s="308" t="s">
        <v>135</v>
      </c>
      <c r="D66" s="344">
        <v>3</v>
      </c>
      <c r="E66" s="344" t="s">
        <v>12</v>
      </c>
      <c r="F66" s="344">
        <v>5</v>
      </c>
      <c r="G66" s="344" t="s">
        <v>13</v>
      </c>
      <c r="H66" s="344">
        <f t="shared" si="4"/>
        <v>2</v>
      </c>
      <c r="I66" s="308"/>
      <c r="J66" s="344">
        <v>5</v>
      </c>
      <c r="K66" s="344" t="s">
        <v>12</v>
      </c>
      <c r="L66" s="344">
        <v>9</v>
      </c>
      <c r="M66" s="344" t="s">
        <v>13</v>
      </c>
      <c r="N66" s="344">
        <f>L66-J66</f>
        <v>4</v>
      </c>
      <c r="O66" s="308"/>
      <c r="P66" s="344">
        <v>4</v>
      </c>
      <c r="Q66" s="344" t="s">
        <v>12</v>
      </c>
      <c r="R66" s="344">
        <v>8</v>
      </c>
      <c r="S66" s="344" t="s">
        <v>13</v>
      </c>
      <c r="T66" s="344">
        <f t="shared" si="6"/>
        <v>4</v>
      </c>
      <c r="U66" s="308"/>
      <c r="V66" s="344">
        <v>3</v>
      </c>
      <c r="W66" s="344" t="s">
        <v>12</v>
      </c>
      <c r="X66" s="344">
        <v>5</v>
      </c>
      <c r="Y66" s="344" t="s">
        <v>13</v>
      </c>
      <c r="Z66" s="344">
        <f>X66-V66</f>
        <v>2</v>
      </c>
      <c r="AA66" s="344"/>
      <c r="AB66" s="336">
        <f t="shared" si="2"/>
        <v>0</v>
      </c>
      <c r="AC66" s="336">
        <f t="shared" si="3"/>
        <v>3</v>
      </c>
      <c r="AD66" s="308"/>
      <c r="AE66" s="308"/>
      <c r="AF66" s="308"/>
      <c r="AG66" s="344"/>
      <c r="AH66" s="326"/>
    </row>
    <row r="67" spans="2:34" s="348" customFormat="1" x14ac:dyDescent="0.25">
      <c r="B67" s="312"/>
      <c r="C67" s="346" t="s">
        <v>136</v>
      </c>
      <c r="D67" s="344">
        <v>2</v>
      </c>
      <c r="E67" s="344" t="s">
        <v>12</v>
      </c>
      <c r="F67" s="344">
        <v>5</v>
      </c>
      <c r="G67" s="344" t="s">
        <v>13</v>
      </c>
      <c r="H67" s="344">
        <f t="shared" si="4"/>
        <v>3</v>
      </c>
      <c r="I67" s="344"/>
      <c r="J67" s="344">
        <v>4</v>
      </c>
      <c r="K67" s="344" t="s">
        <v>12</v>
      </c>
      <c r="L67" s="344">
        <v>8</v>
      </c>
      <c r="M67" s="344" t="s">
        <v>13</v>
      </c>
      <c r="N67" s="344">
        <f>(L67-J67)</f>
        <v>4</v>
      </c>
      <c r="O67" s="344"/>
      <c r="P67" s="344">
        <v>4</v>
      </c>
      <c r="Q67" s="344" t="s">
        <v>12</v>
      </c>
      <c r="R67" s="344">
        <v>9</v>
      </c>
      <c r="S67" s="344" t="s">
        <v>13</v>
      </c>
      <c r="T67" s="344">
        <f t="shared" si="6"/>
        <v>5</v>
      </c>
      <c r="U67" s="344"/>
      <c r="V67" s="344">
        <v>2</v>
      </c>
      <c r="W67" s="344" t="s">
        <v>12</v>
      </c>
      <c r="X67" s="344">
        <v>5</v>
      </c>
      <c r="Y67" s="344" t="s">
        <v>13</v>
      </c>
      <c r="Z67" s="344">
        <f>X67-V67</f>
        <v>3</v>
      </c>
      <c r="AA67" s="344"/>
      <c r="AB67" s="336">
        <f t="shared" si="2"/>
        <v>0</v>
      </c>
      <c r="AC67" s="336">
        <f t="shared" si="3"/>
        <v>3</v>
      </c>
      <c r="AD67" s="308"/>
      <c r="AE67" s="308"/>
      <c r="AF67" s="308"/>
      <c r="AG67" s="344"/>
      <c r="AH67" s="347"/>
    </row>
    <row r="68" spans="2:34" x14ac:dyDescent="0.25">
      <c r="B68" s="323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44"/>
      <c r="T68" s="308"/>
      <c r="U68" s="308"/>
      <c r="V68" s="308"/>
      <c r="W68" s="344"/>
      <c r="X68" s="308"/>
      <c r="Y68" s="308"/>
      <c r="Z68" s="308"/>
      <c r="AA68" s="308"/>
      <c r="AB68" s="336"/>
      <c r="AC68" s="336"/>
      <c r="AD68" s="308"/>
      <c r="AE68" s="308"/>
      <c r="AF68" s="308"/>
      <c r="AG68" s="308"/>
      <c r="AH68" s="326"/>
    </row>
    <row r="69" spans="2:34" x14ac:dyDescent="0.25">
      <c r="B69" s="323"/>
      <c r="C69" s="308" t="s">
        <v>14</v>
      </c>
      <c r="D69" s="349">
        <f>AVERAGE(D36:D65)</f>
        <v>2.6333333333333333</v>
      </c>
      <c r="E69" s="349"/>
      <c r="F69" s="349">
        <f>AVERAGE(F36:F67)</f>
        <v>5.03125</v>
      </c>
      <c r="G69" s="349"/>
      <c r="H69" s="349">
        <f>AVERAGE(H36:H67)</f>
        <v>2.40625</v>
      </c>
      <c r="I69" s="308"/>
      <c r="J69" s="349">
        <f>AVERAGE(J36:J60)</f>
        <v>4.5599999999999996</v>
      </c>
      <c r="K69" s="349"/>
      <c r="L69" s="349">
        <f>AVERAGE(L36:L60)</f>
        <v>8.48</v>
      </c>
      <c r="M69" s="308"/>
      <c r="N69" s="349">
        <f>AVERAGE(N36:N60)</f>
        <v>3.92</v>
      </c>
      <c r="O69" s="349"/>
      <c r="P69" s="349">
        <f>AVERAGE(P36:P67)</f>
        <v>3.90625</v>
      </c>
      <c r="Q69" s="349"/>
      <c r="R69" s="349">
        <f>AVERAGE(R36:R67)</f>
        <v>8.28125</v>
      </c>
      <c r="S69" s="349"/>
      <c r="T69" s="349">
        <f>AVERAGE(T36:T67)</f>
        <v>4.375</v>
      </c>
      <c r="U69" s="349"/>
      <c r="V69" s="349">
        <f>AVERAGE(V36:V67)</f>
        <v>2.59375</v>
      </c>
      <c r="W69" s="349"/>
      <c r="X69" s="349">
        <f>AVERAGE(X36:X67)</f>
        <v>4.8125</v>
      </c>
      <c r="Y69" s="349"/>
      <c r="Z69" s="349">
        <f>AVERAGE(Z36:Z67)</f>
        <v>2.21875</v>
      </c>
      <c r="AA69" s="349"/>
      <c r="AB69" s="336"/>
      <c r="AC69" s="336"/>
      <c r="AD69" s="308">
        <f>COUNTIF(AC36:AC67, "2")</f>
        <v>7</v>
      </c>
      <c r="AE69" s="308"/>
      <c r="AF69" s="308"/>
      <c r="AG69" s="349"/>
      <c r="AH69" s="326"/>
    </row>
    <row r="70" spans="2:34" x14ac:dyDescent="0.25">
      <c r="B70" s="323"/>
      <c r="C70" s="308" t="s">
        <v>21</v>
      </c>
      <c r="D70" s="349">
        <f>STDEV(D36:D65)</f>
        <v>1.473521078171633</v>
      </c>
      <c r="E70" s="349"/>
      <c r="F70" s="349">
        <f>STDEV(F36:F67)</f>
        <v>1.4252192813739224</v>
      </c>
      <c r="G70" s="349"/>
      <c r="H70" s="349">
        <f>STDEV(H36:H67)</f>
        <v>1.0429293422390731</v>
      </c>
      <c r="I70" s="308"/>
      <c r="J70" s="349">
        <f>STDEV(J36:J60)</f>
        <v>1.7813852287849847</v>
      </c>
      <c r="K70" s="349"/>
      <c r="L70" s="349">
        <f>STDEV(L36:L60)</f>
        <v>1.8956089610817242</v>
      </c>
      <c r="M70" s="308"/>
      <c r="N70" s="349">
        <f>STDEV(N36:N60)</f>
        <v>2.4310491562286436</v>
      </c>
      <c r="O70" s="349"/>
      <c r="P70" s="349">
        <f>STDEV( P36:P67)</f>
        <v>1.352640786304403</v>
      </c>
      <c r="Q70" s="349"/>
      <c r="R70" s="349">
        <f>STDEV(R36:R67)</f>
        <v>1.727096668755344</v>
      </c>
      <c r="S70" s="349"/>
      <c r="T70" s="349">
        <f>STDEV(T36:T67)</f>
        <v>1.8447834036687378</v>
      </c>
      <c r="U70" s="349"/>
      <c r="V70" s="349">
        <f>STDEV(V36:V67)</f>
        <v>0.97911661963154806</v>
      </c>
      <c r="W70" s="349"/>
      <c r="X70" s="349">
        <f>STDEV(X36:X67)</f>
        <v>0.39655776945626603</v>
      </c>
      <c r="Y70" s="349"/>
      <c r="Z70" s="349">
        <f>STDEV(Z36:Z67)</f>
        <v>0.8700899100741849</v>
      </c>
      <c r="AA70" s="349"/>
      <c r="AB70" s="336"/>
      <c r="AC70" s="336"/>
      <c r="AD70" s="308"/>
      <c r="AE70" s="308"/>
      <c r="AF70" s="308"/>
      <c r="AG70" s="349"/>
      <c r="AH70" s="326"/>
    </row>
    <row r="71" spans="2:34" x14ac:dyDescent="0.25">
      <c r="B71" s="323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50"/>
      <c r="R71" s="308"/>
      <c r="S71" s="350"/>
      <c r="T71" s="308"/>
      <c r="U71" s="308"/>
      <c r="V71" s="308"/>
      <c r="W71" s="308"/>
      <c r="X71" s="308"/>
      <c r="Y71" s="308"/>
      <c r="Z71" s="308"/>
      <c r="AA71" s="308"/>
      <c r="AB71" s="336"/>
      <c r="AC71" s="336"/>
      <c r="AD71" s="308"/>
      <c r="AE71" s="308"/>
      <c r="AF71" s="308"/>
      <c r="AG71" s="308"/>
      <c r="AH71" s="326"/>
    </row>
    <row r="72" spans="2:34" x14ac:dyDescent="0.25">
      <c r="B72" s="323"/>
      <c r="C72" s="308" t="s">
        <v>16</v>
      </c>
      <c r="D72" s="308"/>
      <c r="E72" s="350">
        <v>6.6000000000000003E-2</v>
      </c>
      <c r="F72" s="308"/>
      <c r="G72" s="350">
        <v>0.91</v>
      </c>
      <c r="H72" s="308"/>
      <c r="I72" s="308"/>
      <c r="J72" s="308"/>
      <c r="K72" s="350">
        <v>0.28999999999999998</v>
      </c>
      <c r="L72" s="308"/>
      <c r="M72" s="350">
        <v>0.6</v>
      </c>
      <c r="N72" s="308"/>
      <c r="O72" s="308"/>
      <c r="P72" s="308"/>
      <c r="Q72" s="350">
        <v>0</v>
      </c>
      <c r="R72" s="308"/>
      <c r="S72" s="350">
        <v>0.94</v>
      </c>
      <c r="T72" s="308"/>
      <c r="U72" s="308"/>
      <c r="V72" s="308"/>
      <c r="W72" s="351">
        <v>5.9999999999999995E-4</v>
      </c>
      <c r="X72" s="308"/>
      <c r="Y72" s="350">
        <v>1</v>
      </c>
      <c r="Z72" s="308"/>
      <c r="AA72" s="308"/>
      <c r="AB72" s="336"/>
      <c r="AC72" s="336"/>
      <c r="AD72" s="308"/>
      <c r="AE72" s="308"/>
      <c r="AF72" s="308"/>
      <c r="AG72" s="308"/>
      <c r="AH72" s="326"/>
    </row>
    <row r="73" spans="2:34" x14ac:dyDescent="0.25">
      <c r="B73" s="323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8"/>
      <c r="AA73" s="308"/>
      <c r="AB73" s="336"/>
      <c r="AC73" s="336"/>
      <c r="AD73" s="308"/>
      <c r="AE73" s="308"/>
      <c r="AF73" s="308"/>
      <c r="AG73" s="308"/>
      <c r="AH73" s="326"/>
    </row>
    <row r="74" spans="2:34" x14ac:dyDescent="0.25">
      <c r="B74" s="323"/>
      <c r="C74" s="483" t="s">
        <v>137</v>
      </c>
      <c r="D74" s="483"/>
      <c r="E74" s="483"/>
      <c r="F74" s="483"/>
      <c r="G74" s="483"/>
      <c r="H74" s="483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36"/>
      <c r="AC74" s="336"/>
      <c r="AD74" s="308"/>
      <c r="AE74" s="308"/>
      <c r="AF74" s="308"/>
      <c r="AG74" s="308"/>
      <c r="AH74" s="326"/>
    </row>
    <row r="75" spans="2:34" x14ac:dyDescent="0.25">
      <c r="B75" s="323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36"/>
      <c r="AC75" s="336"/>
      <c r="AD75" s="308"/>
      <c r="AE75" s="308"/>
      <c r="AF75" s="308"/>
      <c r="AG75" s="308"/>
      <c r="AH75" s="326"/>
    </row>
    <row r="76" spans="2:34" x14ac:dyDescent="0.25">
      <c r="B76" s="352"/>
      <c r="C76" s="35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36"/>
      <c r="AC76" s="336"/>
      <c r="AD76" s="308"/>
      <c r="AE76" s="308"/>
      <c r="AF76" s="308"/>
      <c r="AG76" s="353"/>
      <c r="AH76" s="354"/>
    </row>
    <row r="77" spans="2:34" ht="20.25" customHeight="1" x14ac:dyDescent="0.25">
      <c r="B77" s="475" t="s">
        <v>188</v>
      </c>
      <c r="C77" s="476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36"/>
      <c r="AC77" s="336"/>
      <c r="AD77" s="320"/>
      <c r="AE77" s="320"/>
      <c r="AF77" s="320"/>
      <c r="AG77" s="308"/>
      <c r="AH77" s="326"/>
    </row>
    <row r="78" spans="2:34" ht="30" x14ac:dyDescent="0.25">
      <c r="B78" s="323"/>
      <c r="C78" s="308" t="s">
        <v>0</v>
      </c>
      <c r="D78" s="341" t="s">
        <v>1</v>
      </c>
      <c r="E78" s="341"/>
      <c r="F78" s="341" t="s">
        <v>1</v>
      </c>
      <c r="G78" s="340"/>
      <c r="H78" s="308"/>
      <c r="I78" s="308"/>
      <c r="J78" s="341" t="s">
        <v>1</v>
      </c>
      <c r="K78" s="341"/>
      <c r="L78" s="341" t="s">
        <v>1</v>
      </c>
      <c r="M78" s="308"/>
      <c r="N78" s="308"/>
      <c r="O78" s="308"/>
      <c r="P78" s="341" t="s">
        <v>1</v>
      </c>
      <c r="Q78" s="308"/>
      <c r="R78" s="341" t="s">
        <v>1</v>
      </c>
      <c r="S78" s="308"/>
      <c r="T78" s="308"/>
      <c r="U78" s="308"/>
      <c r="V78" s="341" t="s">
        <v>1</v>
      </c>
      <c r="W78" s="308"/>
      <c r="X78" s="341" t="s">
        <v>1</v>
      </c>
      <c r="Y78" s="308"/>
      <c r="Z78" s="308"/>
      <c r="AA78" s="308"/>
      <c r="AB78" s="336"/>
      <c r="AC78" s="336"/>
      <c r="AD78" s="308"/>
      <c r="AE78" s="308"/>
      <c r="AF78" s="308"/>
      <c r="AG78" s="308"/>
      <c r="AH78" s="326"/>
    </row>
    <row r="79" spans="2:34" ht="70.5" x14ac:dyDescent="0.25">
      <c r="B79" s="323"/>
      <c r="C79" s="342"/>
      <c r="D79" s="306" t="s">
        <v>2</v>
      </c>
      <c r="E79" s="307" t="s">
        <v>17</v>
      </c>
      <c r="F79" s="306" t="s">
        <v>4</v>
      </c>
      <c r="G79" s="307" t="s">
        <v>5</v>
      </c>
      <c r="H79" s="306" t="s">
        <v>6</v>
      </c>
      <c r="I79" s="343"/>
      <c r="J79" s="306" t="s">
        <v>7</v>
      </c>
      <c r="K79" s="307" t="s">
        <v>22</v>
      </c>
      <c r="L79" s="306" t="s">
        <v>9</v>
      </c>
      <c r="M79" s="309" t="s">
        <v>138</v>
      </c>
      <c r="N79" s="306" t="s">
        <v>11</v>
      </c>
      <c r="O79" s="310"/>
      <c r="P79" s="311" t="s">
        <v>28</v>
      </c>
      <c r="Q79" s="307" t="s">
        <v>29</v>
      </c>
      <c r="R79" s="306" t="s">
        <v>30</v>
      </c>
      <c r="S79" s="307" t="s">
        <v>139</v>
      </c>
      <c r="T79" s="306" t="s">
        <v>31</v>
      </c>
      <c r="U79" s="310"/>
      <c r="V79" s="306" t="s">
        <v>32</v>
      </c>
      <c r="W79" s="307" t="s">
        <v>140</v>
      </c>
      <c r="X79" s="306" t="s">
        <v>141</v>
      </c>
      <c r="Y79" s="307" t="s">
        <v>142</v>
      </c>
      <c r="Z79" s="306" t="s">
        <v>34</v>
      </c>
      <c r="AA79" s="306"/>
      <c r="AB79" s="336"/>
      <c r="AC79" s="336"/>
      <c r="AD79" s="308"/>
      <c r="AE79" s="308"/>
      <c r="AF79" s="308"/>
      <c r="AG79" s="306"/>
      <c r="AH79" s="326"/>
    </row>
    <row r="80" spans="2:34" x14ac:dyDescent="0.25">
      <c r="B80" s="323"/>
      <c r="C80" s="308" t="s">
        <v>143</v>
      </c>
      <c r="D80" s="344">
        <v>2</v>
      </c>
      <c r="E80" s="344" t="s">
        <v>12</v>
      </c>
      <c r="F80" s="344">
        <v>3</v>
      </c>
      <c r="G80" s="314" t="s">
        <v>13</v>
      </c>
      <c r="H80" s="344">
        <v>1</v>
      </c>
      <c r="I80" s="308"/>
      <c r="J80" s="344">
        <v>2</v>
      </c>
      <c r="K80" s="344" t="s">
        <v>12</v>
      </c>
      <c r="L80" s="344">
        <v>3</v>
      </c>
      <c r="M80" s="344" t="s">
        <v>13</v>
      </c>
      <c r="N80" s="344">
        <v>1</v>
      </c>
      <c r="O80" s="308"/>
      <c r="P80" s="344">
        <v>2</v>
      </c>
      <c r="Q80" s="344" t="s">
        <v>12</v>
      </c>
      <c r="R80" s="344">
        <v>3</v>
      </c>
      <c r="S80" s="344" t="s">
        <v>13</v>
      </c>
      <c r="T80" s="344">
        <v>1</v>
      </c>
      <c r="U80" s="308"/>
      <c r="V80" s="344">
        <v>4</v>
      </c>
      <c r="W80" s="344" t="s">
        <v>13</v>
      </c>
      <c r="X80" s="344">
        <v>4</v>
      </c>
      <c r="Y80" s="344" t="s">
        <v>13</v>
      </c>
      <c r="Z80" s="344">
        <v>0</v>
      </c>
      <c r="AA80" s="344"/>
      <c r="AB80" s="336">
        <f t="shared" ref="AB80:AB134" si="8">(COUNTIF(E80,"Y")+COUNTIF(K80,"Y")+COUNTIF(Q80,"Y"))</f>
        <v>0</v>
      </c>
      <c r="AC80" s="336">
        <f t="shared" ref="AC80:AC134" si="9">(COUNTIF(G80,"Y")+COUNTIF(M80,"Y")+COUNTIF(S80,"Y"))</f>
        <v>3</v>
      </c>
      <c r="AD80" s="308"/>
      <c r="AE80" s="308"/>
      <c r="AF80" s="308"/>
      <c r="AG80" s="344"/>
      <c r="AH80" s="326"/>
    </row>
    <row r="81" spans="2:34" x14ac:dyDescent="0.25">
      <c r="B81" s="323"/>
      <c r="C81" s="308" t="s">
        <v>25</v>
      </c>
      <c r="D81" s="344">
        <v>2</v>
      </c>
      <c r="E81" s="344" t="s">
        <v>12</v>
      </c>
      <c r="F81" s="344">
        <v>3</v>
      </c>
      <c r="G81" s="314" t="s">
        <v>13</v>
      </c>
      <c r="H81" s="344">
        <v>1</v>
      </c>
      <c r="I81" s="308"/>
      <c r="J81" s="344">
        <v>1</v>
      </c>
      <c r="K81" s="344" t="s">
        <v>12</v>
      </c>
      <c r="L81" s="344">
        <v>3</v>
      </c>
      <c r="M81" s="344" t="s">
        <v>13</v>
      </c>
      <c r="N81" s="344">
        <v>2</v>
      </c>
      <c r="O81" s="308"/>
      <c r="P81" s="344">
        <v>2</v>
      </c>
      <c r="Q81" s="344" t="s">
        <v>12</v>
      </c>
      <c r="R81" s="344">
        <v>3</v>
      </c>
      <c r="S81" s="344" t="s">
        <v>13</v>
      </c>
      <c r="T81" s="344">
        <v>1</v>
      </c>
      <c r="U81" s="308"/>
      <c r="V81" s="344">
        <v>4</v>
      </c>
      <c r="W81" s="344" t="s">
        <v>13</v>
      </c>
      <c r="X81" s="344">
        <v>4</v>
      </c>
      <c r="Y81" s="344" t="s">
        <v>13</v>
      </c>
      <c r="Z81" s="344">
        <v>0</v>
      </c>
      <c r="AA81" s="344"/>
      <c r="AB81" s="336">
        <f t="shared" si="8"/>
        <v>0</v>
      </c>
      <c r="AC81" s="336">
        <f t="shared" si="9"/>
        <v>3</v>
      </c>
      <c r="AD81" s="308"/>
      <c r="AE81" s="308"/>
      <c r="AF81" s="308"/>
      <c r="AG81" s="344"/>
      <c r="AH81" s="326"/>
    </row>
    <row r="82" spans="2:34" x14ac:dyDescent="0.25">
      <c r="B82" s="323"/>
      <c r="C82" s="308" t="s">
        <v>144</v>
      </c>
      <c r="D82" s="344">
        <v>3</v>
      </c>
      <c r="E82" s="344" t="s">
        <v>13</v>
      </c>
      <c r="F82" s="344">
        <v>3</v>
      </c>
      <c r="G82" s="314" t="s">
        <v>13</v>
      </c>
      <c r="H82" s="344">
        <v>0</v>
      </c>
      <c r="I82" s="308"/>
      <c r="J82" s="344">
        <v>1</v>
      </c>
      <c r="K82" s="344" t="s">
        <v>12</v>
      </c>
      <c r="L82" s="344">
        <v>3</v>
      </c>
      <c r="M82" s="344" t="s">
        <v>13</v>
      </c>
      <c r="N82" s="344">
        <v>2</v>
      </c>
      <c r="O82" s="308"/>
      <c r="P82" s="344">
        <v>3</v>
      </c>
      <c r="Q82" s="344" t="s">
        <v>13</v>
      </c>
      <c r="R82" s="344">
        <v>4</v>
      </c>
      <c r="S82" s="344" t="s">
        <v>13</v>
      </c>
      <c r="T82" s="344">
        <v>1</v>
      </c>
      <c r="U82" s="308"/>
      <c r="V82" s="344">
        <v>4</v>
      </c>
      <c r="W82" s="344" t="s">
        <v>13</v>
      </c>
      <c r="X82" s="344">
        <v>4</v>
      </c>
      <c r="Y82" s="344" t="s">
        <v>13</v>
      </c>
      <c r="Z82" s="344">
        <v>0</v>
      </c>
      <c r="AA82" s="344"/>
      <c r="AB82" s="336">
        <f t="shared" si="8"/>
        <v>2</v>
      </c>
      <c r="AC82" s="336">
        <f t="shared" si="9"/>
        <v>3</v>
      </c>
      <c r="AD82" s="308"/>
      <c r="AE82" s="308"/>
      <c r="AF82" s="308"/>
      <c r="AG82" s="344"/>
      <c r="AH82" s="326"/>
    </row>
    <row r="83" spans="2:34" x14ac:dyDescent="0.25">
      <c r="B83" s="323"/>
      <c r="C83" s="308" t="s">
        <v>145</v>
      </c>
      <c r="D83" s="344">
        <v>2</v>
      </c>
      <c r="E83" s="344" t="s">
        <v>12</v>
      </c>
      <c r="F83" s="344">
        <v>2</v>
      </c>
      <c r="G83" s="314" t="s">
        <v>12</v>
      </c>
      <c r="H83" s="344">
        <v>0</v>
      </c>
      <c r="I83" s="308"/>
      <c r="J83" s="344">
        <v>1</v>
      </c>
      <c r="K83" s="344" t="s">
        <v>12</v>
      </c>
      <c r="L83" s="344">
        <v>3</v>
      </c>
      <c r="M83" s="344" t="s">
        <v>13</v>
      </c>
      <c r="N83" s="334">
        <v>2</v>
      </c>
      <c r="O83" s="308"/>
      <c r="P83" s="344">
        <v>3</v>
      </c>
      <c r="Q83" s="344" t="s">
        <v>13</v>
      </c>
      <c r="R83" s="344">
        <v>4</v>
      </c>
      <c r="S83" s="344" t="s">
        <v>13</v>
      </c>
      <c r="T83" s="344">
        <v>1</v>
      </c>
      <c r="U83" s="308"/>
      <c r="V83" s="344">
        <v>4</v>
      </c>
      <c r="W83" s="344" t="s">
        <v>13</v>
      </c>
      <c r="X83" s="344">
        <v>4</v>
      </c>
      <c r="Y83" s="344" t="s">
        <v>13</v>
      </c>
      <c r="Z83" s="344">
        <v>0</v>
      </c>
      <c r="AA83" s="344"/>
      <c r="AB83" s="336">
        <f t="shared" si="8"/>
        <v>1</v>
      </c>
      <c r="AC83" s="336">
        <f t="shared" si="9"/>
        <v>2</v>
      </c>
      <c r="AD83" s="308"/>
      <c r="AE83" s="308"/>
      <c r="AF83" s="308"/>
      <c r="AG83" s="344"/>
      <c r="AH83" s="326"/>
    </row>
    <row r="84" spans="2:34" x14ac:dyDescent="0.25">
      <c r="B84" s="323"/>
      <c r="C84" s="308" t="s">
        <v>146</v>
      </c>
      <c r="D84" s="344">
        <v>1</v>
      </c>
      <c r="E84" s="344" t="s">
        <v>12</v>
      </c>
      <c r="F84" s="344">
        <v>2</v>
      </c>
      <c r="G84" s="314" t="s">
        <v>12</v>
      </c>
      <c r="H84" s="344">
        <v>1</v>
      </c>
      <c r="I84" s="308"/>
      <c r="J84" s="344">
        <v>1</v>
      </c>
      <c r="K84" s="344" t="s">
        <v>12</v>
      </c>
      <c r="L84" s="344">
        <v>3</v>
      </c>
      <c r="M84" s="344" t="s">
        <v>13</v>
      </c>
      <c r="N84" s="334">
        <v>2</v>
      </c>
      <c r="O84" s="308"/>
      <c r="P84" s="344">
        <v>2</v>
      </c>
      <c r="Q84" s="344" t="s">
        <v>12</v>
      </c>
      <c r="R84" s="344">
        <v>4</v>
      </c>
      <c r="S84" s="344" t="s">
        <v>13</v>
      </c>
      <c r="T84" s="344">
        <v>2</v>
      </c>
      <c r="U84" s="308"/>
      <c r="V84" s="344">
        <v>4</v>
      </c>
      <c r="W84" s="344" t="s">
        <v>13</v>
      </c>
      <c r="X84" s="344">
        <v>4</v>
      </c>
      <c r="Y84" s="344" t="s">
        <v>13</v>
      </c>
      <c r="Z84" s="344">
        <v>0</v>
      </c>
      <c r="AA84" s="344"/>
      <c r="AB84" s="336">
        <f t="shared" si="8"/>
        <v>0</v>
      </c>
      <c r="AC84" s="336">
        <f t="shared" si="9"/>
        <v>2</v>
      </c>
      <c r="AD84" s="308"/>
      <c r="AE84" s="308"/>
      <c r="AF84" s="308"/>
      <c r="AG84" s="344"/>
      <c r="AH84" s="326"/>
    </row>
    <row r="85" spans="2:34" x14ac:dyDescent="0.25">
      <c r="B85" s="323"/>
      <c r="C85" s="308" t="s">
        <v>147</v>
      </c>
      <c r="D85" s="344">
        <v>1</v>
      </c>
      <c r="E85" s="344" t="s">
        <v>12</v>
      </c>
      <c r="F85" s="344">
        <v>2</v>
      </c>
      <c r="G85" s="314" t="s">
        <v>12</v>
      </c>
      <c r="H85" s="344">
        <v>1</v>
      </c>
      <c r="I85" s="308"/>
      <c r="J85" s="344">
        <v>1</v>
      </c>
      <c r="K85" s="344" t="s">
        <v>12</v>
      </c>
      <c r="L85" s="344">
        <v>3</v>
      </c>
      <c r="M85" s="344" t="s">
        <v>13</v>
      </c>
      <c r="N85" s="334">
        <v>2</v>
      </c>
      <c r="O85" s="308"/>
      <c r="P85" s="344">
        <v>2</v>
      </c>
      <c r="Q85" s="344" t="s">
        <v>12</v>
      </c>
      <c r="R85" s="344">
        <v>4</v>
      </c>
      <c r="S85" s="344" t="s">
        <v>13</v>
      </c>
      <c r="T85" s="344">
        <v>2</v>
      </c>
      <c r="U85" s="308"/>
      <c r="V85" s="344">
        <v>4</v>
      </c>
      <c r="W85" s="344" t="s">
        <v>13</v>
      </c>
      <c r="X85" s="344">
        <v>4</v>
      </c>
      <c r="Y85" s="344" t="s">
        <v>13</v>
      </c>
      <c r="Z85" s="344">
        <v>0</v>
      </c>
      <c r="AA85" s="344"/>
      <c r="AB85" s="336">
        <f t="shared" si="8"/>
        <v>0</v>
      </c>
      <c r="AC85" s="336">
        <f t="shared" si="9"/>
        <v>2</v>
      </c>
      <c r="AD85" s="308"/>
      <c r="AE85" s="308"/>
      <c r="AF85" s="308"/>
      <c r="AG85" s="344"/>
      <c r="AH85" s="326"/>
    </row>
    <row r="86" spans="2:34" x14ac:dyDescent="0.25">
      <c r="B86" s="323"/>
      <c r="C86" s="308" t="s">
        <v>148</v>
      </c>
      <c r="D86" s="344">
        <v>2</v>
      </c>
      <c r="E86" s="344" t="s">
        <v>12</v>
      </c>
      <c r="F86" s="344">
        <v>3</v>
      </c>
      <c r="G86" s="314" t="s">
        <v>13</v>
      </c>
      <c r="H86" s="344">
        <v>1</v>
      </c>
      <c r="I86" s="308"/>
      <c r="J86" s="344">
        <v>1</v>
      </c>
      <c r="K86" s="344" t="s">
        <v>12</v>
      </c>
      <c r="L86" s="344">
        <v>3</v>
      </c>
      <c r="M86" s="344" t="s">
        <v>13</v>
      </c>
      <c r="N86" s="334">
        <v>2</v>
      </c>
      <c r="O86" s="308"/>
      <c r="P86" s="344">
        <v>2</v>
      </c>
      <c r="Q86" s="344" t="s">
        <v>12</v>
      </c>
      <c r="R86" s="344">
        <v>4</v>
      </c>
      <c r="S86" s="344" t="s">
        <v>13</v>
      </c>
      <c r="T86" s="344">
        <v>2</v>
      </c>
      <c r="U86" s="308"/>
      <c r="V86" s="344">
        <v>4</v>
      </c>
      <c r="W86" s="344" t="s">
        <v>13</v>
      </c>
      <c r="X86" s="344">
        <v>4</v>
      </c>
      <c r="Y86" s="344" t="s">
        <v>13</v>
      </c>
      <c r="Z86" s="344">
        <v>0</v>
      </c>
      <c r="AA86" s="344"/>
      <c r="AB86" s="336">
        <f t="shared" si="8"/>
        <v>0</v>
      </c>
      <c r="AC86" s="336">
        <f t="shared" si="9"/>
        <v>3</v>
      </c>
      <c r="AD86" s="308"/>
      <c r="AE86" s="308"/>
      <c r="AF86" s="308"/>
      <c r="AG86" s="344"/>
      <c r="AH86" s="326"/>
    </row>
    <row r="87" spans="2:34" x14ac:dyDescent="0.25">
      <c r="B87" s="323"/>
      <c r="C87" s="308" t="s">
        <v>149</v>
      </c>
      <c r="D87" s="344">
        <v>2</v>
      </c>
      <c r="E87" s="344" t="s">
        <v>12</v>
      </c>
      <c r="F87" s="344">
        <v>3</v>
      </c>
      <c r="G87" s="314" t="s">
        <v>13</v>
      </c>
      <c r="H87" s="344">
        <v>1</v>
      </c>
      <c r="I87" s="308"/>
      <c r="J87" s="344">
        <v>1</v>
      </c>
      <c r="K87" s="344" t="s">
        <v>12</v>
      </c>
      <c r="L87" s="344">
        <v>2</v>
      </c>
      <c r="M87" s="344" t="s">
        <v>12</v>
      </c>
      <c r="N87" s="334">
        <v>1</v>
      </c>
      <c r="O87" s="308"/>
      <c r="P87" s="344">
        <v>3</v>
      </c>
      <c r="Q87" s="344" t="s">
        <v>13</v>
      </c>
      <c r="R87" s="344">
        <v>3</v>
      </c>
      <c r="S87" s="344" t="s">
        <v>13</v>
      </c>
      <c r="T87" s="344">
        <v>0</v>
      </c>
      <c r="U87" s="308"/>
      <c r="V87" s="344">
        <v>4</v>
      </c>
      <c r="W87" s="344" t="s">
        <v>13</v>
      </c>
      <c r="X87" s="344">
        <v>4</v>
      </c>
      <c r="Y87" s="344" t="s">
        <v>13</v>
      </c>
      <c r="Z87" s="344">
        <v>0</v>
      </c>
      <c r="AA87" s="344"/>
      <c r="AB87" s="336">
        <f t="shared" si="8"/>
        <v>1</v>
      </c>
      <c r="AC87" s="336">
        <f t="shared" si="9"/>
        <v>2</v>
      </c>
      <c r="AD87" s="308"/>
      <c r="AE87" s="308"/>
      <c r="AF87" s="308"/>
      <c r="AG87" s="344"/>
      <c r="AH87" s="326"/>
    </row>
    <row r="88" spans="2:34" x14ac:dyDescent="0.25">
      <c r="B88" s="323"/>
      <c r="C88" s="308" t="s">
        <v>150</v>
      </c>
      <c r="D88" s="344">
        <v>2</v>
      </c>
      <c r="E88" s="344" t="s">
        <v>12</v>
      </c>
      <c r="F88" s="344">
        <v>3</v>
      </c>
      <c r="G88" s="314" t="s">
        <v>13</v>
      </c>
      <c r="H88" s="344">
        <v>1</v>
      </c>
      <c r="I88" s="308"/>
      <c r="J88" s="344">
        <v>1</v>
      </c>
      <c r="K88" s="344" t="s">
        <v>12</v>
      </c>
      <c r="L88" s="344">
        <v>3</v>
      </c>
      <c r="M88" s="344" t="s">
        <v>13</v>
      </c>
      <c r="N88" s="334">
        <v>2</v>
      </c>
      <c r="O88" s="308"/>
      <c r="P88" s="344">
        <v>2</v>
      </c>
      <c r="Q88" s="344" t="s">
        <v>12</v>
      </c>
      <c r="R88" s="344">
        <v>3</v>
      </c>
      <c r="S88" s="344" t="s">
        <v>13</v>
      </c>
      <c r="T88" s="344">
        <v>1</v>
      </c>
      <c r="U88" s="308"/>
      <c r="V88" s="344">
        <v>4</v>
      </c>
      <c r="W88" s="344" t="s">
        <v>13</v>
      </c>
      <c r="X88" s="344">
        <v>4</v>
      </c>
      <c r="Y88" s="344" t="s">
        <v>13</v>
      </c>
      <c r="Z88" s="344">
        <v>0</v>
      </c>
      <c r="AA88" s="344"/>
      <c r="AB88" s="336">
        <f t="shared" si="8"/>
        <v>0</v>
      </c>
      <c r="AC88" s="336">
        <f t="shared" si="9"/>
        <v>3</v>
      </c>
      <c r="AD88" s="308"/>
      <c r="AE88" s="308"/>
      <c r="AF88" s="308"/>
      <c r="AG88" s="344"/>
      <c r="AH88" s="326"/>
    </row>
    <row r="89" spans="2:34" x14ac:dyDescent="0.25">
      <c r="B89" s="323"/>
      <c r="C89" s="308" t="s">
        <v>151</v>
      </c>
      <c r="D89" s="344">
        <v>2</v>
      </c>
      <c r="E89" s="344" t="s">
        <v>12</v>
      </c>
      <c r="F89" s="344">
        <v>3</v>
      </c>
      <c r="G89" s="314" t="s">
        <v>13</v>
      </c>
      <c r="H89" s="344">
        <v>1</v>
      </c>
      <c r="I89" s="308"/>
      <c r="J89" s="344">
        <v>1</v>
      </c>
      <c r="K89" s="344" t="s">
        <v>12</v>
      </c>
      <c r="L89" s="344">
        <v>3</v>
      </c>
      <c r="M89" s="344" t="s">
        <v>13</v>
      </c>
      <c r="N89" s="334">
        <v>2</v>
      </c>
      <c r="O89" s="308"/>
      <c r="P89" s="344">
        <v>2</v>
      </c>
      <c r="Q89" s="344" t="s">
        <v>12</v>
      </c>
      <c r="R89" s="344">
        <v>3</v>
      </c>
      <c r="S89" s="344" t="s">
        <v>13</v>
      </c>
      <c r="T89" s="344">
        <v>1</v>
      </c>
      <c r="U89" s="308"/>
      <c r="V89" s="344">
        <v>4</v>
      </c>
      <c r="W89" s="344" t="s">
        <v>13</v>
      </c>
      <c r="X89" s="344">
        <v>4</v>
      </c>
      <c r="Y89" s="344" t="s">
        <v>13</v>
      </c>
      <c r="Z89" s="344">
        <v>0</v>
      </c>
      <c r="AA89" s="344"/>
      <c r="AB89" s="336">
        <f t="shared" si="8"/>
        <v>0</v>
      </c>
      <c r="AC89" s="336">
        <f t="shared" si="9"/>
        <v>3</v>
      </c>
      <c r="AD89" s="308"/>
      <c r="AE89" s="308"/>
      <c r="AF89" s="308"/>
      <c r="AG89" s="344"/>
      <c r="AH89" s="326"/>
    </row>
    <row r="90" spans="2:34" x14ac:dyDescent="0.25">
      <c r="B90" s="323"/>
      <c r="C90" s="308" t="s">
        <v>152</v>
      </c>
      <c r="D90" s="344">
        <v>2</v>
      </c>
      <c r="E90" s="344" t="s">
        <v>12</v>
      </c>
      <c r="F90" s="344">
        <v>3</v>
      </c>
      <c r="G90" s="314" t="s">
        <v>13</v>
      </c>
      <c r="H90" s="344">
        <v>1</v>
      </c>
      <c r="I90" s="308"/>
      <c r="J90" s="344">
        <v>1</v>
      </c>
      <c r="K90" s="344" t="s">
        <v>12</v>
      </c>
      <c r="L90" s="344">
        <v>3</v>
      </c>
      <c r="M90" s="344" t="s">
        <v>13</v>
      </c>
      <c r="N90" s="334">
        <v>2</v>
      </c>
      <c r="O90" s="308"/>
      <c r="P90" s="344">
        <v>3</v>
      </c>
      <c r="Q90" s="344" t="s">
        <v>13</v>
      </c>
      <c r="R90" s="344">
        <v>4</v>
      </c>
      <c r="S90" s="344" t="s">
        <v>13</v>
      </c>
      <c r="T90" s="344">
        <v>1</v>
      </c>
      <c r="U90" s="308"/>
      <c r="V90" s="344">
        <v>4</v>
      </c>
      <c r="W90" s="344" t="s">
        <v>13</v>
      </c>
      <c r="X90" s="344">
        <v>4</v>
      </c>
      <c r="Y90" s="344" t="s">
        <v>13</v>
      </c>
      <c r="Z90" s="344">
        <v>0</v>
      </c>
      <c r="AA90" s="344"/>
      <c r="AB90" s="336">
        <f t="shared" si="8"/>
        <v>1</v>
      </c>
      <c r="AC90" s="336">
        <f t="shared" si="9"/>
        <v>3</v>
      </c>
      <c r="AD90" s="308"/>
      <c r="AE90" s="308"/>
      <c r="AF90" s="308"/>
      <c r="AG90" s="344"/>
      <c r="AH90" s="326"/>
    </row>
    <row r="91" spans="2:34" x14ac:dyDescent="0.25">
      <c r="B91" s="323"/>
      <c r="C91" s="308" t="s">
        <v>153</v>
      </c>
      <c r="D91" s="344">
        <v>1</v>
      </c>
      <c r="E91" s="344" t="s">
        <v>12</v>
      </c>
      <c r="F91" s="344">
        <v>2</v>
      </c>
      <c r="G91" s="314" t="s">
        <v>12</v>
      </c>
      <c r="H91" s="344">
        <v>1</v>
      </c>
      <c r="I91" s="308"/>
      <c r="J91" s="344">
        <v>1</v>
      </c>
      <c r="K91" s="344" t="s">
        <v>12</v>
      </c>
      <c r="L91" s="344">
        <v>2</v>
      </c>
      <c r="M91" s="344" t="s">
        <v>12</v>
      </c>
      <c r="N91" s="334">
        <v>1</v>
      </c>
      <c r="O91" s="308"/>
      <c r="P91" s="344">
        <v>2</v>
      </c>
      <c r="Q91" s="344" t="s">
        <v>12</v>
      </c>
      <c r="R91" s="344">
        <v>3</v>
      </c>
      <c r="S91" s="344" t="s">
        <v>13</v>
      </c>
      <c r="T91" s="344">
        <v>1</v>
      </c>
      <c r="U91" s="308"/>
      <c r="V91" s="344">
        <v>4</v>
      </c>
      <c r="W91" s="344" t="s">
        <v>13</v>
      </c>
      <c r="X91" s="344">
        <v>4</v>
      </c>
      <c r="Y91" s="344" t="s">
        <v>13</v>
      </c>
      <c r="Z91" s="344">
        <v>0</v>
      </c>
      <c r="AA91" s="344"/>
      <c r="AB91" s="336">
        <f t="shared" si="8"/>
        <v>0</v>
      </c>
      <c r="AC91" s="336">
        <f t="shared" si="9"/>
        <v>1</v>
      </c>
      <c r="AD91" s="308"/>
      <c r="AE91" s="308"/>
      <c r="AF91" s="308"/>
      <c r="AG91" s="344"/>
      <c r="AH91" s="326"/>
    </row>
    <row r="92" spans="2:34" x14ac:dyDescent="0.25">
      <c r="B92" s="323"/>
      <c r="C92" s="308" t="s">
        <v>154</v>
      </c>
      <c r="D92" s="344">
        <v>1</v>
      </c>
      <c r="E92" s="344" t="s">
        <v>12</v>
      </c>
      <c r="F92" s="344">
        <v>1</v>
      </c>
      <c r="G92" s="314" t="s">
        <v>12</v>
      </c>
      <c r="H92" s="344">
        <v>0</v>
      </c>
      <c r="I92" s="308"/>
      <c r="J92" s="344">
        <v>1</v>
      </c>
      <c r="K92" s="344" t="s">
        <v>12</v>
      </c>
      <c r="L92" s="344">
        <v>3</v>
      </c>
      <c r="M92" s="344" t="s">
        <v>13</v>
      </c>
      <c r="N92" s="334">
        <v>2</v>
      </c>
      <c r="O92" s="308"/>
      <c r="P92" s="344">
        <v>2</v>
      </c>
      <c r="Q92" s="344" t="s">
        <v>12</v>
      </c>
      <c r="R92" s="344">
        <v>3</v>
      </c>
      <c r="S92" s="344" t="s">
        <v>13</v>
      </c>
      <c r="T92" s="344">
        <v>1</v>
      </c>
      <c r="U92" s="308"/>
      <c r="V92" s="344">
        <v>4</v>
      </c>
      <c r="W92" s="344" t="s">
        <v>13</v>
      </c>
      <c r="X92" s="355">
        <v>4</v>
      </c>
      <c r="Y92" s="344" t="s">
        <v>13</v>
      </c>
      <c r="Z92" s="344">
        <v>0</v>
      </c>
      <c r="AA92" s="344"/>
      <c r="AB92" s="336">
        <f t="shared" si="8"/>
        <v>0</v>
      </c>
      <c r="AC92" s="336">
        <f t="shared" si="9"/>
        <v>2</v>
      </c>
      <c r="AD92" s="308"/>
      <c r="AE92" s="308"/>
      <c r="AF92" s="308"/>
      <c r="AG92" s="344"/>
      <c r="AH92" s="326"/>
    </row>
    <row r="93" spans="2:34" x14ac:dyDescent="0.25">
      <c r="B93" s="323"/>
      <c r="C93" s="308" t="s">
        <v>155</v>
      </c>
      <c r="D93" s="344">
        <v>2</v>
      </c>
      <c r="E93" s="344" t="s">
        <v>12</v>
      </c>
      <c r="F93" s="344">
        <v>3</v>
      </c>
      <c r="G93" s="314" t="s">
        <v>13</v>
      </c>
      <c r="H93" s="344">
        <v>1</v>
      </c>
      <c r="I93" s="308"/>
      <c r="J93" s="344">
        <v>2</v>
      </c>
      <c r="K93" s="344" t="s">
        <v>12</v>
      </c>
      <c r="L93" s="344">
        <v>3</v>
      </c>
      <c r="M93" s="344" t="s">
        <v>13</v>
      </c>
      <c r="N93" s="334">
        <v>1</v>
      </c>
      <c r="O93" s="308"/>
      <c r="P93" s="344">
        <v>2</v>
      </c>
      <c r="Q93" s="344" t="s">
        <v>12</v>
      </c>
      <c r="R93" s="344">
        <v>4</v>
      </c>
      <c r="S93" s="344" t="s">
        <v>13</v>
      </c>
      <c r="T93" s="344">
        <v>2</v>
      </c>
      <c r="U93" s="308"/>
      <c r="V93" s="344">
        <v>4</v>
      </c>
      <c r="W93" s="344" t="s">
        <v>13</v>
      </c>
      <c r="X93" s="344">
        <v>4</v>
      </c>
      <c r="Y93" s="344" t="s">
        <v>13</v>
      </c>
      <c r="Z93" s="344">
        <v>0</v>
      </c>
      <c r="AA93" s="344"/>
      <c r="AB93" s="336">
        <f t="shared" si="8"/>
        <v>0</v>
      </c>
      <c r="AC93" s="336">
        <f t="shared" si="9"/>
        <v>3</v>
      </c>
      <c r="AD93" s="308"/>
      <c r="AE93" s="308"/>
      <c r="AF93" s="308"/>
      <c r="AG93" s="344"/>
      <c r="AH93" s="326"/>
    </row>
    <row r="94" spans="2:34" x14ac:dyDescent="0.25">
      <c r="B94" s="323"/>
      <c r="C94" s="308" t="s">
        <v>156</v>
      </c>
      <c r="D94" s="344">
        <v>3</v>
      </c>
      <c r="E94" s="344" t="s">
        <v>13</v>
      </c>
      <c r="F94" s="344">
        <v>3</v>
      </c>
      <c r="G94" s="314" t="s">
        <v>13</v>
      </c>
      <c r="H94" s="344">
        <v>0</v>
      </c>
      <c r="I94" s="308"/>
      <c r="J94" s="344">
        <v>2</v>
      </c>
      <c r="K94" s="344" t="s">
        <v>12</v>
      </c>
      <c r="L94" s="344">
        <v>3</v>
      </c>
      <c r="M94" s="344" t="s">
        <v>13</v>
      </c>
      <c r="N94" s="334">
        <v>1</v>
      </c>
      <c r="O94" s="308"/>
      <c r="P94" s="344">
        <v>3</v>
      </c>
      <c r="Q94" s="344" t="s">
        <v>13</v>
      </c>
      <c r="R94" s="344">
        <v>4</v>
      </c>
      <c r="S94" s="344" t="s">
        <v>13</v>
      </c>
      <c r="T94" s="344">
        <v>1</v>
      </c>
      <c r="U94" s="308"/>
      <c r="V94" s="344">
        <v>4</v>
      </c>
      <c r="W94" s="344" t="s">
        <v>13</v>
      </c>
      <c r="X94" s="344">
        <v>4</v>
      </c>
      <c r="Y94" s="344" t="s">
        <v>13</v>
      </c>
      <c r="Z94" s="344">
        <v>0</v>
      </c>
      <c r="AA94" s="344"/>
      <c r="AB94" s="336">
        <f t="shared" si="8"/>
        <v>2</v>
      </c>
      <c r="AC94" s="336">
        <f t="shared" si="9"/>
        <v>3</v>
      </c>
      <c r="AD94" s="308"/>
      <c r="AE94" s="308"/>
      <c r="AF94" s="308"/>
      <c r="AG94" s="344"/>
      <c r="AH94" s="326"/>
    </row>
    <row r="95" spans="2:34" x14ac:dyDescent="0.25">
      <c r="B95" s="323"/>
      <c r="C95" s="308" t="s">
        <v>157</v>
      </c>
      <c r="D95" s="344">
        <v>2</v>
      </c>
      <c r="E95" s="344" t="s">
        <v>12</v>
      </c>
      <c r="F95" s="344">
        <v>3</v>
      </c>
      <c r="G95" s="314" t="s">
        <v>13</v>
      </c>
      <c r="H95" s="344">
        <v>1</v>
      </c>
      <c r="I95" s="308"/>
      <c r="J95" s="344">
        <v>1</v>
      </c>
      <c r="K95" s="344" t="s">
        <v>12</v>
      </c>
      <c r="L95" s="344">
        <v>3</v>
      </c>
      <c r="M95" s="344" t="s">
        <v>13</v>
      </c>
      <c r="N95" s="334">
        <v>2</v>
      </c>
      <c r="O95" s="308"/>
      <c r="P95" s="344">
        <v>2</v>
      </c>
      <c r="Q95" s="344" t="s">
        <v>12</v>
      </c>
      <c r="R95" s="344">
        <v>3</v>
      </c>
      <c r="S95" s="344" t="s">
        <v>13</v>
      </c>
      <c r="T95" s="344">
        <v>1</v>
      </c>
      <c r="U95" s="308"/>
      <c r="V95" s="344">
        <v>4</v>
      </c>
      <c r="W95" s="344" t="s">
        <v>13</v>
      </c>
      <c r="X95" s="344">
        <v>4</v>
      </c>
      <c r="Y95" s="344" t="s">
        <v>13</v>
      </c>
      <c r="Z95" s="344">
        <v>0</v>
      </c>
      <c r="AA95" s="344"/>
      <c r="AB95" s="336">
        <f t="shared" si="8"/>
        <v>0</v>
      </c>
      <c r="AC95" s="336">
        <f t="shared" si="9"/>
        <v>3</v>
      </c>
      <c r="AD95" s="308"/>
      <c r="AE95" s="308"/>
      <c r="AF95" s="308"/>
      <c r="AG95" s="344"/>
      <c r="AH95" s="326"/>
    </row>
    <row r="96" spans="2:34" x14ac:dyDescent="0.25">
      <c r="B96" s="323"/>
      <c r="C96" s="308" t="s">
        <v>26</v>
      </c>
      <c r="D96" s="344">
        <v>3</v>
      </c>
      <c r="E96" s="344" t="s">
        <v>13</v>
      </c>
      <c r="F96" s="344">
        <v>4</v>
      </c>
      <c r="G96" s="314" t="s">
        <v>13</v>
      </c>
      <c r="H96" s="344">
        <v>1</v>
      </c>
      <c r="I96" s="308"/>
      <c r="J96" s="344">
        <v>2</v>
      </c>
      <c r="K96" s="344" t="s">
        <v>12</v>
      </c>
      <c r="L96" s="344">
        <v>3</v>
      </c>
      <c r="M96" s="344" t="s">
        <v>12</v>
      </c>
      <c r="N96" s="344">
        <v>1</v>
      </c>
      <c r="O96" s="308"/>
      <c r="P96" s="344">
        <v>3</v>
      </c>
      <c r="Q96" s="344" t="s">
        <v>13</v>
      </c>
      <c r="R96" s="344">
        <v>4</v>
      </c>
      <c r="S96" s="344" t="s">
        <v>13</v>
      </c>
      <c r="T96" s="344">
        <v>1</v>
      </c>
      <c r="U96" s="308"/>
      <c r="V96" s="344">
        <v>4</v>
      </c>
      <c r="W96" s="344" t="s">
        <v>13</v>
      </c>
      <c r="X96" s="344">
        <v>4</v>
      </c>
      <c r="Y96" s="344" t="s">
        <v>13</v>
      </c>
      <c r="Z96" s="344">
        <v>0</v>
      </c>
      <c r="AA96" s="344"/>
      <c r="AB96" s="336">
        <f t="shared" si="8"/>
        <v>2</v>
      </c>
      <c r="AC96" s="336">
        <f t="shared" si="9"/>
        <v>2</v>
      </c>
      <c r="AD96" s="308"/>
      <c r="AE96" s="308"/>
      <c r="AF96" s="308"/>
      <c r="AG96" s="344"/>
      <c r="AH96" s="326"/>
    </row>
    <row r="97" spans="2:34" x14ac:dyDescent="0.25">
      <c r="B97" s="323"/>
      <c r="C97" s="308" t="s">
        <v>158</v>
      </c>
      <c r="D97" s="344">
        <v>3</v>
      </c>
      <c r="E97" s="344" t="s">
        <v>13</v>
      </c>
      <c r="F97" s="344">
        <v>4</v>
      </c>
      <c r="G97" s="314" t="s">
        <v>13</v>
      </c>
      <c r="H97" s="344">
        <v>1</v>
      </c>
      <c r="I97" s="308"/>
      <c r="J97" s="344">
        <v>2</v>
      </c>
      <c r="K97" s="344" t="s">
        <v>12</v>
      </c>
      <c r="L97" s="344">
        <v>4</v>
      </c>
      <c r="M97" s="344" t="s">
        <v>13</v>
      </c>
      <c r="N97" s="344">
        <v>2</v>
      </c>
      <c r="O97" s="308"/>
      <c r="P97" s="344">
        <v>3</v>
      </c>
      <c r="Q97" s="344" t="s">
        <v>13</v>
      </c>
      <c r="R97" s="344">
        <v>4</v>
      </c>
      <c r="S97" s="344" t="s">
        <v>13</v>
      </c>
      <c r="T97" s="344">
        <v>1</v>
      </c>
      <c r="U97" s="308"/>
      <c r="V97" s="344">
        <v>4</v>
      </c>
      <c r="W97" s="344" t="s">
        <v>13</v>
      </c>
      <c r="X97" s="344">
        <v>4</v>
      </c>
      <c r="Y97" s="344" t="s">
        <v>13</v>
      </c>
      <c r="Z97" s="344">
        <v>0</v>
      </c>
      <c r="AA97" s="344"/>
      <c r="AB97" s="336">
        <f t="shared" si="8"/>
        <v>2</v>
      </c>
      <c r="AC97" s="336">
        <f t="shared" si="9"/>
        <v>3</v>
      </c>
      <c r="AD97" s="308"/>
      <c r="AE97" s="308"/>
      <c r="AF97" s="308"/>
      <c r="AG97" s="344"/>
      <c r="AH97" s="326"/>
    </row>
    <row r="98" spans="2:34" x14ac:dyDescent="0.25">
      <c r="B98" s="323"/>
      <c r="C98" s="308" t="s">
        <v>159</v>
      </c>
      <c r="D98" s="344">
        <v>3</v>
      </c>
      <c r="E98" s="344" t="s">
        <v>13</v>
      </c>
      <c r="F98" s="344">
        <v>4</v>
      </c>
      <c r="G98" s="314" t="s">
        <v>13</v>
      </c>
      <c r="H98" s="344">
        <v>1</v>
      </c>
      <c r="I98" s="308"/>
      <c r="J98" s="344">
        <v>2</v>
      </c>
      <c r="K98" s="344" t="s">
        <v>12</v>
      </c>
      <c r="L98" s="344">
        <v>4</v>
      </c>
      <c r="M98" s="344" t="s">
        <v>13</v>
      </c>
      <c r="N98" s="344">
        <v>2</v>
      </c>
      <c r="O98" s="308"/>
      <c r="P98" s="344">
        <v>4</v>
      </c>
      <c r="Q98" s="344" t="s">
        <v>13</v>
      </c>
      <c r="R98" s="344">
        <v>4</v>
      </c>
      <c r="S98" s="344" t="s">
        <v>13</v>
      </c>
      <c r="T98" s="344">
        <v>0</v>
      </c>
      <c r="U98" s="308"/>
      <c r="V98" s="344">
        <v>4</v>
      </c>
      <c r="W98" s="344" t="s">
        <v>13</v>
      </c>
      <c r="X98" s="344">
        <v>4</v>
      </c>
      <c r="Y98" s="344" t="s">
        <v>13</v>
      </c>
      <c r="Z98" s="344">
        <v>0</v>
      </c>
      <c r="AA98" s="344"/>
      <c r="AB98" s="336">
        <f t="shared" si="8"/>
        <v>2</v>
      </c>
      <c r="AC98" s="336">
        <f t="shared" si="9"/>
        <v>3</v>
      </c>
      <c r="AD98" s="308"/>
      <c r="AE98" s="308"/>
      <c r="AF98" s="308"/>
      <c r="AG98" s="344"/>
      <c r="AH98" s="326"/>
    </row>
    <row r="99" spans="2:34" x14ac:dyDescent="0.25">
      <c r="B99" s="323"/>
      <c r="C99" s="308" t="s">
        <v>160</v>
      </c>
      <c r="D99" s="344">
        <v>2</v>
      </c>
      <c r="E99" s="344" t="s">
        <v>12</v>
      </c>
      <c r="F99" s="344">
        <v>2</v>
      </c>
      <c r="G99" s="314" t="s">
        <v>12</v>
      </c>
      <c r="H99" s="344">
        <v>1</v>
      </c>
      <c r="I99" s="308"/>
      <c r="J99" s="344">
        <v>1</v>
      </c>
      <c r="K99" s="344" t="s">
        <v>12</v>
      </c>
      <c r="L99" s="344">
        <v>3</v>
      </c>
      <c r="M99" s="344" t="s">
        <v>13</v>
      </c>
      <c r="N99" s="344">
        <v>2</v>
      </c>
      <c r="O99" s="308"/>
      <c r="P99" s="344">
        <v>3</v>
      </c>
      <c r="Q99" s="344" t="s">
        <v>13</v>
      </c>
      <c r="R99" s="344">
        <v>4</v>
      </c>
      <c r="S99" s="344" t="s">
        <v>13</v>
      </c>
      <c r="T99" s="344">
        <v>1</v>
      </c>
      <c r="U99" s="308"/>
      <c r="V99" s="344">
        <v>4</v>
      </c>
      <c r="W99" s="344" t="s">
        <v>13</v>
      </c>
      <c r="X99" s="344">
        <v>4</v>
      </c>
      <c r="Y99" s="344" t="s">
        <v>13</v>
      </c>
      <c r="Z99" s="344">
        <v>0</v>
      </c>
      <c r="AA99" s="344"/>
      <c r="AB99" s="336">
        <f t="shared" si="8"/>
        <v>1</v>
      </c>
      <c r="AC99" s="336">
        <f t="shared" si="9"/>
        <v>2</v>
      </c>
      <c r="AD99" s="308"/>
      <c r="AE99" s="308"/>
      <c r="AF99" s="308"/>
      <c r="AG99" s="344"/>
      <c r="AH99" s="326"/>
    </row>
    <row r="100" spans="2:34" x14ac:dyDescent="0.25">
      <c r="B100" s="323"/>
      <c r="C100" s="308" t="s">
        <v>161</v>
      </c>
      <c r="D100" s="344">
        <v>3</v>
      </c>
      <c r="E100" s="344" t="s">
        <v>13</v>
      </c>
      <c r="F100" s="344">
        <v>3</v>
      </c>
      <c r="G100" s="314" t="s">
        <v>13</v>
      </c>
      <c r="H100" s="344">
        <v>0</v>
      </c>
      <c r="I100" s="308"/>
      <c r="J100" s="344">
        <v>1</v>
      </c>
      <c r="K100" s="344" t="s">
        <v>12</v>
      </c>
      <c r="L100" s="344">
        <v>3</v>
      </c>
      <c r="M100" s="344" t="s">
        <v>13</v>
      </c>
      <c r="N100" s="344">
        <v>2</v>
      </c>
      <c r="O100" s="308"/>
      <c r="P100" s="344">
        <v>2</v>
      </c>
      <c r="Q100" s="344" t="s">
        <v>12</v>
      </c>
      <c r="R100" s="344">
        <v>4</v>
      </c>
      <c r="S100" s="344" t="s">
        <v>13</v>
      </c>
      <c r="T100" s="344">
        <v>2</v>
      </c>
      <c r="U100" s="308"/>
      <c r="V100" s="344">
        <v>4</v>
      </c>
      <c r="W100" s="344" t="s">
        <v>13</v>
      </c>
      <c r="X100" s="344">
        <v>4</v>
      </c>
      <c r="Y100" s="344" t="s">
        <v>13</v>
      </c>
      <c r="Z100" s="344">
        <v>0</v>
      </c>
      <c r="AA100" s="344"/>
      <c r="AB100" s="336">
        <f t="shared" si="8"/>
        <v>1</v>
      </c>
      <c r="AC100" s="336">
        <f t="shared" si="9"/>
        <v>3</v>
      </c>
      <c r="AD100" s="308"/>
      <c r="AE100" s="308"/>
      <c r="AF100" s="308"/>
      <c r="AG100" s="344"/>
      <c r="AH100" s="326"/>
    </row>
    <row r="101" spans="2:34" x14ac:dyDescent="0.25">
      <c r="B101" s="323"/>
      <c r="C101" s="308" t="s">
        <v>162</v>
      </c>
      <c r="D101" s="344">
        <v>2</v>
      </c>
      <c r="E101" s="344" t="s">
        <v>12</v>
      </c>
      <c r="F101" s="344">
        <v>3</v>
      </c>
      <c r="G101" s="314" t="s">
        <v>13</v>
      </c>
      <c r="H101" s="344">
        <v>1</v>
      </c>
      <c r="I101" s="308"/>
      <c r="J101" s="344">
        <v>1</v>
      </c>
      <c r="K101" s="344" t="s">
        <v>12</v>
      </c>
      <c r="L101" s="344">
        <v>3</v>
      </c>
      <c r="M101" s="344" t="s">
        <v>13</v>
      </c>
      <c r="N101" s="344">
        <v>2</v>
      </c>
      <c r="O101" s="308"/>
      <c r="P101" s="344">
        <v>2</v>
      </c>
      <c r="Q101" s="344" t="s">
        <v>12</v>
      </c>
      <c r="R101" s="344">
        <v>3</v>
      </c>
      <c r="S101" s="344" t="s">
        <v>13</v>
      </c>
      <c r="T101" s="344">
        <v>1</v>
      </c>
      <c r="U101" s="308"/>
      <c r="V101" s="344">
        <v>4</v>
      </c>
      <c r="W101" s="344" t="s">
        <v>13</v>
      </c>
      <c r="X101" s="344">
        <v>4</v>
      </c>
      <c r="Y101" s="344" t="s">
        <v>13</v>
      </c>
      <c r="Z101" s="344">
        <v>0</v>
      </c>
      <c r="AA101" s="344"/>
      <c r="AB101" s="336">
        <f t="shared" si="8"/>
        <v>0</v>
      </c>
      <c r="AC101" s="336">
        <f t="shared" si="9"/>
        <v>3</v>
      </c>
      <c r="AD101" s="308"/>
      <c r="AE101" s="308"/>
      <c r="AF101" s="308"/>
      <c r="AG101" s="344"/>
      <c r="AH101" s="326"/>
    </row>
    <row r="102" spans="2:34" x14ac:dyDescent="0.25">
      <c r="B102" s="323"/>
      <c r="C102" s="308" t="s">
        <v>163</v>
      </c>
      <c r="D102" s="344">
        <v>1</v>
      </c>
      <c r="E102" s="344" t="s">
        <v>12</v>
      </c>
      <c r="F102" s="344">
        <v>2</v>
      </c>
      <c r="G102" s="314" t="s">
        <v>12</v>
      </c>
      <c r="H102" s="344">
        <v>1</v>
      </c>
      <c r="I102" s="308"/>
      <c r="J102" s="344">
        <v>1</v>
      </c>
      <c r="K102" s="344" t="s">
        <v>12</v>
      </c>
      <c r="L102" s="344">
        <v>2</v>
      </c>
      <c r="M102" s="344" t="s">
        <v>12</v>
      </c>
      <c r="N102" s="344">
        <v>1</v>
      </c>
      <c r="O102" s="308"/>
      <c r="P102" s="344">
        <v>2</v>
      </c>
      <c r="Q102" s="344" t="s">
        <v>12</v>
      </c>
      <c r="R102" s="344">
        <v>3</v>
      </c>
      <c r="S102" s="344" t="s">
        <v>13</v>
      </c>
      <c r="T102" s="344">
        <v>1</v>
      </c>
      <c r="U102" s="308"/>
      <c r="V102" s="344">
        <v>4</v>
      </c>
      <c r="W102" s="344" t="s">
        <v>13</v>
      </c>
      <c r="X102" s="344">
        <v>4</v>
      </c>
      <c r="Y102" s="344" t="s">
        <v>13</v>
      </c>
      <c r="Z102" s="344">
        <v>0</v>
      </c>
      <c r="AA102" s="344"/>
      <c r="AB102" s="336">
        <f t="shared" si="8"/>
        <v>0</v>
      </c>
      <c r="AC102" s="336">
        <f t="shared" si="9"/>
        <v>1</v>
      </c>
      <c r="AD102" s="308"/>
      <c r="AE102" s="308"/>
      <c r="AF102" s="308"/>
      <c r="AG102" s="344"/>
      <c r="AH102" s="326"/>
    </row>
    <row r="103" spans="2:34" x14ac:dyDescent="0.25">
      <c r="B103" s="323"/>
      <c r="C103" s="308" t="s">
        <v>164</v>
      </c>
      <c r="D103" s="344">
        <v>2</v>
      </c>
      <c r="E103" s="344" t="s">
        <v>12</v>
      </c>
      <c r="F103" s="344">
        <v>3</v>
      </c>
      <c r="G103" s="314" t="s">
        <v>13</v>
      </c>
      <c r="H103" s="344">
        <v>1</v>
      </c>
      <c r="I103" s="308"/>
      <c r="J103" s="344">
        <v>1</v>
      </c>
      <c r="K103" s="344" t="s">
        <v>12</v>
      </c>
      <c r="L103" s="344">
        <v>3</v>
      </c>
      <c r="M103" s="344" t="s">
        <v>13</v>
      </c>
      <c r="N103" s="344">
        <v>2</v>
      </c>
      <c r="O103" s="308"/>
      <c r="P103" s="344">
        <v>2</v>
      </c>
      <c r="Q103" s="344" t="s">
        <v>12</v>
      </c>
      <c r="R103" s="344">
        <v>4</v>
      </c>
      <c r="S103" s="344" t="s">
        <v>13</v>
      </c>
      <c r="T103" s="344">
        <v>2</v>
      </c>
      <c r="U103" s="308"/>
      <c r="V103" s="344">
        <v>4</v>
      </c>
      <c r="W103" s="344" t="s">
        <v>13</v>
      </c>
      <c r="X103" s="344">
        <v>4</v>
      </c>
      <c r="Y103" s="344" t="s">
        <v>13</v>
      </c>
      <c r="Z103" s="344">
        <v>0</v>
      </c>
      <c r="AA103" s="344"/>
      <c r="AB103" s="336">
        <f t="shared" si="8"/>
        <v>0</v>
      </c>
      <c r="AC103" s="336">
        <f t="shared" si="9"/>
        <v>3</v>
      </c>
      <c r="AD103" s="308"/>
      <c r="AE103" s="308"/>
      <c r="AF103" s="308"/>
      <c r="AG103" s="344"/>
      <c r="AH103" s="326"/>
    </row>
    <row r="104" spans="2:34" x14ac:dyDescent="0.25">
      <c r="B104" s="323"/>
      <c r="C104" s="308" t="s">
        <v>23</v>
      </c>
      <c r="D104" s="344">
        <v>3</v>
      </c>
      <c r="E104" s="344" t="s">
        <v>13</v>
      </c>
      <c r="F104" s="344">
        <v>4</v>
      </c>
      <c r="G104" s="314" t="s">
        <v>13</v>
      </c>
      <c r="H104" s="344">
        <v>1</v>
      </c>
      <c r="I104" s="308"/>
      <c r="J104" s="344">
        <v>2</v>
      </c>
      <c r="K104" s="344" t="s">
        <v>12</v>
      </c>
      <c r="L104" s="344">
        <v>3</v>
      </c>
      <c r="M104" s="344" t="s">
        <v>13</v>
      </c>
      <c r="N104" s="344">
        <v>1</v>
      </c>
      <c r="O104" s="308"/>
      <c r="P104" s="344">
        <v>2</v>
      </c>
      <c r="Q104" s="344" t="s">
        <v>12</v>
      </c>
      <c r="R104" s="344">
        <v>3</v>
      </c>
      <c r="S104" s="344" t="s">
        <v>13</v>
      </c>
      <c r="T104" s="344">
        <v>1</v>
      </c>
      <c r="U104" s="308"/>
      <c r="V104" s="344">
        <v>4</v>
      </c>
      <c r="W104" s="344" t="s">
        <v>13</v>
      </c>
      <c r="X104" s="344">
        <v>4</v>
      </c>
      <c r="Y104" s="344" t="s">
        <v>13</v>
      </c>
      <c r="Z104" s="344">
        <v>0</v>
      </c>
      <c r="AA104" s="344"/>
      <c r="AB104" s="336">
        <f t="shared" si="8"/>
        <v>1</v>
      </c>
      <c r="AC104" s="336">
        <f t="shared" si="9"/>
        <v>3</v>
      </c>
      <c r="AD104" s="308"/>
      <c r="AE104" s="308"/>
      <c r="AF104" s="308"/>
      <c r="AG104" s="344"/>
      <c r="AH104" s="326"/>
    </row>
    <row r="105" spans="2:34" x14ac:dyDescent="0.25">
      <c r="B105" s="323"/>
      <c r="C105" s="308" t="s">
        <v>165</v>
      </c>
      <c r="D105" s="344">
        <v>2</v>
      </c>
      <c r="E105" s="344" t="s">
        <v>12</v>
      </c>
      <c r="F105" s="344">
        <v>3</v>
      </c>
      <c r="G105" s="314" t="s">
        <v>13</v>
      </c>
      <c r="H105" s="344">
        <v>1</v>
      </c>
      <c r="I105" s="308"/>
      <c r="J105" s="344">
        <v>1</v>
      </c>
      <c r="K105" s="344" t="s">
        <v>12</v>
      </c>
      <c r="L105" s="344">
        <v>3</v>
      </c>
      <c r="M105" s="344" t="s">
        <v>13</v>
      </c>
      <c r="N105" s="344">
        <v>2</v>
      </c>
      <c r="O105" s="308"/>
      <c r="P105" s="344">
        <v>2</v>
      </c>
      <c r="Q105" s="344" t="s">
        <v>12</v>
      </c>
      <c r="R105" s="344">
        <v>4</v>
      </c>
      <c r="S105" s="344" t="s">
        <v>13</v>
      </c>
      <c r="T105" s="344">
        <v>2</v>
      </c>
      <c r="U105" s="308"/>
      <c r="V105" s="344">
        <v>4</v>
      </c>
      <c r="W105" s="344" t="s">
        <v>13</v>
      </c>
      <c r="X105" s="344">
        <v>4</v>
      </c>
      <c r="Y105" s="344" t="s">
        <v>13</v>
      </c>
      <c r="Z105" s="344">
        <v>0</v>
      </c>
      <c r="AA105" s="344"/>
      <c r="AB105" s="336">
        <f t="shared" si="8"/>
        <v>0</v>
      </c>
      <c r="AC105" s="336">
        <f t="shared" si="9"/>
        <v>3</v>
      </c>
      <c r="AD105" s="308"/>
      <c r="AE105" s="308"/>
      <c r="AF105" s="308"/>
      <c r="AG105" s="344"/>
      <c r="AH105" s="326"/>
    </row>
    <row r="106" spans="2:34" x14ac:dyDescent="0.25">
      <c r="B106" s="323"/>
      <c r="C106" s="308"/>
      <c r="D106" s="344"/>
      <c r="E106" s="344"/>
      <c r="F106" s="344"/>
      <c r="G106" s="314"/>
      <c r="H106" s="344"/>
      <c r="I106" s="308"/>
      <c r="J106" s="344"/>
      <c r="K106" s="344"/>
      <c r="L106" s="344"/>
      <c r="M106" s="344"/>
      <c r="N106" s="344"/>
      <c r="O106" s="308"/>
      <c r="P106" s="308"/>
      <c r="Q106" s="308"/>
      <c r="R106" s="308"/>
      <c r="S106" s="344"/>
      <c r="T106" s="308"/>
      <c r="U106" s="308"/>
      <c r="V106" s="308"/>
      <c r="W106" s="308"/>
      <c r="X106" s="308"/>
      <c r="Y106" s="308"/>
      <c r="Z106" s="308"/>
      <c r="AA106" s="308"/>
      <c r="AB106" s="336"/>
      <c r="AC106" s="336"/>
      <c r="AD106" s="308"/>
      <c r="AE106" s="308"/>
      <c r="AF106" s="308"/>
      <c r="AG106" s="308"/>
      <c r="AH106" s="326"/>
    </row>
    <row r="107" spans="2:34" x14ac:dyDescent="0.25">
      <c r="B107" s="323"/>
      <c r="C107" s="308" t="s">
        <v>14</v>
      </c>
      <c r="D107" s="349">
        <f>AVERAGE(D80:D106)</f>
        <v>2.0769230769230771</v>
      </c>
      <c r="E107" s="349"/>
      <c r="F107" s="349">
        <f>AVERAGE(F80:F106)</f>
        <v>2.8461538461538463</v>
      </c>
      <c r="G107" s="349"/>
      <c r="H107" s="349">
        <f>AVERAGE(H80:H106)</f>
        <v>0.80769230769230771</v>
      </c>
      <c r="I107" s="308"/>
      <c r="J107" s="349">
        <f>AVERAGE(J80:J106)</f>
        <v>1.2692307692307692</v>
      </c>
      <c r="K107" s="349"/>
      <c r="L107" s="349">
        <f>AVERAGE(L80:L106)</f>
        <v>2.9615384615384617</v>
      </c>
      <c r="M107" s="308"/>
      <c r="N107" s="349">
        <f>AVERAGE(N80:N106)</f>
        <v>1.6923076923076923</v>
      </c>
      <c r="O107" s="308"/>
      <c r="P107" s="308">
        <f>AVERAGE(P80:P106)</f>
        <v>2.3846153846153846</v>
      </c>
      <c r="Q107" s="308"/>
      <c r="R107" s="308">
        <f>AVERAGE(R80:R106)</f>
        <v>3.5769230769230771</v>
      </c>
      <c r="S107" s="308"/>
      <c r="T107" s="349">
        <f>AVERAGE(T80:T106)</f>
        <v>1.1923076923076923</v>
      </c>
      <c r="U107" s="308"/>
      <c r="V107" s="308">
        <f>AVERAGE(V80:V106)</f>
        <v>4</v>
      </c>
      <c r="W107" s="308"/>
      <c r="X107" s="308">
        <f>AVERAGE(X80:X106)</f>
        <v>4</v>
      </c>
      <c r="Y107" s="308"/>
      <c r="Z107" s="308">
        <f>AVERAGE(Z80:Z106)</f>
        <v>0</v>
      </c>
      <c r="AA107" s="308"/>
      <c r="AB107" s="336"/>
      <c r="AC107" s="336"/>
      <c r="AD107" s="308">
        <f>COUNTIF(AC80:AC105, "2")</f>
        <v>7</v>
      </c>
      <c r="AE107" s="308"/>
      <c r="AF107" s="308"/>
      <c r="AG107" s="308"/>
      <c r="AH107" s="326"/>
    </row>
    <row r="108" spans="2:34" x14ac:dyDescent="0.25">
      <c r="B108" s="323"/>
      <c r="C108" s="308" t="s">
        <v>21</v>
      </c>
      <c r="D108" s="349">
        <f>STDEV(D80:D106)</f>
        <v>0.68836484065221804</v>
      </c>
      <c r="E108" s="349"/>
      <c r="F108" s="349">
        <f>STDEV(F80:F106)</f>
        <v>0.7316998123442533</v>
      </c>
      <c r="G108" s="349"/>
      <c r="H108" s="349"/>
      <c r="I108" s="308"/>
      <c r="J108" s="349">
        <f>STDEV(J80:J106)</f>
        <v>0.45234432086120474</v>
      </c>
      <c r="K108" s="349"/>
      <c r="L108" s="349">
        <f>STDEV(L80:L106)</f>
        <v>0.44549022263293064</v>
      </c>
      <c r="M108" s="308"/>
      <c r="N108" s="349"/>
      <c r="O108" s="308"/>
      <c r="P108" s="308">
        <f>STDEV(P80:P106)</f>
        <v>0.57109880594678741</v>
      </c>
      <c r="Q108" s="308"/>
      <c r="R108" s="308">
        <f>STDEV(R80:R106)</f>
        <v>0.50383147365577974</v>
      </c>
      <c r="S108" s="308"/>
      <c r="T108" s="308"/>
      <c r="U108" s="308"/>
      <c r="V108" s="308">
        <f>STDEV(V80:V106)</f>
        <v>0</v>
      </c>
      <c r="W108" s="308"/>
      <c r="X108" s="308">
        <f>STDEV(X80:X106)</f>
        <v>0</v>
      </c>
      <c r="Y108" s="308"/>
      <c r="Z108" s="308"/>
      <c r="AA108" s="308"/>
      <c r="AB108" s="336"/>
      <c r="AC108" s="336"/>
      <c r="AD108" s="308"/>
      <c r="AE108" s="308"/>
      <c r="AF108" s="308"/>
      <c r="AG108" s="308"/>
      <c r="AH108" s="326"/>
    </row>
    <row r="109" spans="2:34" x14ac:dyDescent="0.25">
      <c r="B109" s="323"/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36"/>
      <c r="AC109" s="336"/>
      <c r="AD109" s="308"/>
      <c r="AE109" s="308"/>
      <c r="AF109" s="308"/>
      <c r="AG109" s="308"/>
      <c r="AH109" s="326"/>
    </row>
    <row r="110" spans="2:34" x14ac:dyDescent="0.25">
      <c r="B110" s="323"/>
      <c r="C110" s="308" t="s">
        <v>16</v>
      </c>
      <c r="D110" s="308"/>
      <c r="E110" s="350">
        <v>0.27</v>
      </c>
      <c r="F110" s="308"/>
      <c r="G110" s="350">
        <v>0.73</v>
      </c>
      <c r="H110" s="308"/>
      <c r="I110" s="308"/>
      <c r="J110" s="308"/>
      <c r="K110" s="350">
        <v>0</v>
      </c>
      <c r="L110" s="308"/>
      <c r="M110" s="350">
        <v>0.85</v>
      </c>
      <c r="N110" s="308"/>
      <c r="O110" s="308"/>
      <c r="P110" s="308"/>
      <c r="Q110" s="350">
        <v>0.35</v>
      </c>
      <c r="R110" s="308"/>
      <c r="S110" s="350">
        <v>1</v>
      </c>
      <c r="T110" s="308"/>
      <c r="U110" s="308"/>
      <c r="V110" s="350">
        <v>1</v>
      </c>
      <c r="W110" s="308"/>
      <c r="X110" s="350">
        <v>1</v>
      </c>
      <c r="Y110" s="308"/>
      <c r="Z110" s="308"/>
      <c r="AA110" s="308"/>
      <c r="AB110" s="336"/>
      <c r="AC110" s="336"/>
      <c r="AD110" s="308"/>
      <c r="AE110" s="308"/>
      <c r="AF110" s="308"/>
      <c r="AG110" s="308"/>
      <c r="AH110" s="326"/>
    </row>
    <row r="111" spans="2:34" x14ac:dyDescent="0.25">
      <c r="B111" s="323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36"/>
      <c r="AC111" s="336"/>
      <c r="AD111" s="308"/>
      <c r="AE111" s="308"/>
      <c r="AF111" s="308"/>
      <c r="AG111" s="308"/>
      <c r="AH111" s="326"/>
    </row>
    <row r="112" spans="2:34" x14ac:dyDescent="0.25">
      <c r="B112" s="323"/>
      <c r="C112" s="484" t="s">
        <v>166</v>
      </c>
      <c r="D112" s="484"/>
      <c r="E112" s="484"/>
      <c r="F112" s="484"/>
      <c r="G112" s="484"/>
      <c r="H112" s="484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36"/>
      <c r="AC112" s="336"/>
      <c r="AD112" s="308"/>
      <c r="AE112" s="308"/>
      <c r="AF112" s="308"/>
      <c r="AG112" s="308"/>
      <c r="AH112" s="326"/>
    </row>
    <row r="113" spans="2:34" x14ac:dyDescent="0.25">
      <c r="B113" s="323"/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36"/>
      <c r="AC113" s="336"/>
      <c r="AD113" s="308"/>
      <c r="AE113" s="308"/>
      <c r="AF113" s="308"/>
      <c r="AG113" s="308"/>
      <c r="AH113" s="326"/>
    </row>
    <row r="114" spans="2:34" x14ac:dyDescent="0.25">
      <c r="B114" s="475" t="s">
        <v>189</v>
      </c>
      <c r="C114" s="476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36"/>
      <c r="AC114" s="336"/>
      <c r="AD114" s="320"/>
      <c r="AE114" s="320"/>
      <c r="AF114" s="320"/>
      <c r="AG114" s="320"/>
      <c r="AH114" s="321"/>
    </row>
    <row r="115" spans="2:34" x14ac:dyDescent="0.25">
      <c r="B115" s="312"/>
      <c r="C115" s="22"/>
      <c r="D115" s="22"/>
      <c r="E115" s="22"/>
      <c r="F115" s="22"/>
      <c r="G115" s="356"/>
      <c r="H115" s="22"/>
      <c r="I115" s="22"/>
      <c r="J115" s="22"/>
      <c r="K115" s="22"/>
      <c r="L115" s="22"/>
      <c r="M115" s="22"/>
      <c r="N115" s="22"/>
      <c r="O115" s="22"/>
      <c r="P115" s="357"/>
      <c r="Q115" s="357"/>
      <c r="R115" s="357"/>
      <c r="S115" s="357"/>
      <c r="T115" s="357"/>
      <c r="U115" s="22"/>
      <c r="V115" s="357"/>
      <c r="W115" s="357"/>
      <c r="X115" s="357"/>
      <c r="Y115" s="357"/>
      <c r="Z115" s="357"/>
      <c r="AA115" s="357"/>
      <c r="AB115" s="336"/>
      <c r="AC115" s="336"/>
      <c r="AD115" s="308"/>
      <c r="AE115" s="308"/>
      <c r="AF115" s="308"/>
      <c r="AG115" s="357"/>
      <c r="AH115" s="326"/>
    </row>
    <row r="116" spans="2:34" x14ac:dyDescent="0.25">
      <c r="B116" s="323"/>
      <c r="C116" s="22"/>
      <c r="D116" s="22"/>
      <c r="E116" s="22"/>
      <c r="F116" s="22"/>
      <c r="G116" s="356"/>
      <c r="H116" s="22"/>
      <c r="I116" s="22"/>
      <c r="J116" s="22"/>
      <c r="K116" s="22"/>
      <c r="L116" s="22"/>
      <c r="M116" s="22"/>
      <c r="N116" s="22"/>
      <c r="O116" s="22"/>
      <c r="P116" s="357"/>
      <c r="Q116" s="357"/>
      <c r="R116" s="357"/>
      <c r="S116" s="357"/>
      <c r="T116" s="357"/>
      <c r="U116" s="22"/>
      <c r="V116" s="357"/>
      <c r="W116" s="357"/>
      <c r="X116" s="357"/>
      <c r="Y116" s="357"/>
      <c r="Z116" s="357"/>
      <c r="AA116" s="357"/>
      <c r="AB116" s="336"/>
      <c r="AC116" s="336"/>
      <c r="AD116" s="308"/>
      <c r="AE116" s="308"/>
      <c r="AF116" s="308"/>
      <c r="AG116" s="357"/>
      <c r="AH116" s="326"/>
    </row>
    <row r="117" spans="2:34" ht="35.25" customHeight="1" x14ac:dyDescent="0.25">
      <c r="B117" s="323"/>
      <c r="C117" s="22"/>
      <c r="D117" s="358" t="s">
        <v>1</v>
      </c>
      <c r="E117" s="358"/>
      <c r="F117" s="358" t="s">
        <v>1</v>
      </c>
      <c r="G117" s="356"/>
      <c r="H117" s="22"/>
      <c r="I117" s="22"/>
      <c r="J117" s="358" t="s">
        <v>1</v>
      </c>
      <c r="K117" s="358"/>
      <c r="L117" s="358" t="s">
        <v>1</v>
      </c>
      <c r="M117" s="22"/>
      <c r="N117" s="22"/>
      <c r="O117" s="22"/>
      <c r="P117" s="357"/>
      <c r="Q117" s="357"/>
      <c r="R117" s="357"/>
      <c r="S117" s="357"/>
      <c r="T117" s="357"/>
      <c r="U117" s="22"/>
      <c r="V117" s="357"/>
      <c r="W117" s="357"/>
      <c r="X117" s="357"/>
      <c r="Y117" s="357"/>
      <c r="Z117" s="357"/>
      <c r="AA117" s="357"/>
      <c r="AB117" s="336"/>
      <c r="AC117" s="336"/>
      <c r="AD117" s="308"/>
      <c r="AE117" s="308"/>
      <c r="AF117" s="308"/>
      <c r="AG117" s="357"/>
      <c r="AH117" s="326"/>
    </row>
    <row r="118" spans="2:34" ht="75" customHeight="1" x14ac:dyDescent="0.25">
      <c r="B118" s="323"/>
      <c r="C118" s="359"/>
      <c r="D118" s="306" t="s">
        <v>2</v>
      </c>
      <c r="E118" s="360" t="s">
        <v>17</v>
      </c>
      <c r="F118" s="306" t="s">
        <v>4</v>
      </c>
      <c r="G118" s="360" t="s">
        <v>5</v>
      </c>
      <c r="H118" s="361" t="s">
        <v>6</v>
      </c>
      <c r="I118" s="362"/>
      <c r="J118" s="306" t="s">
        <v>7</v>
      </c>
      <c r="K118" s="363" t="s">
        <v>18</v>
      </c>
      <c r="L118" s="306" t="s">
        <v>237</v>
      </c>
      <c r="M118" s="364" t="s">
        <v>19</v>
      </c>
      <c r="N118" s="361" t="s">
        <v>11</v>
      </c>
      <c r="O118" s="361"/>
      <c r="P118" s="306" t="s">
        <v>28</v>
      </c>
      <c r="Q118" s="363" t="s">
        <v>167</v>
      </c>
      <c r="R118" s="306" t="s">
        <v>238</v>
      </c>
      <c r="S118" s="363" t="s">
        <v>168</v>
      </c>
      <c r="T118" s="361" t="s">
        <v>31</v>
      </c>
      <c r="U118" s="359"/>
      <c r="V118" s="306" t="s">
        <v>32</v>
      </c>
      <c r="W118" s="363" t="s">
        <v>169</v>
      </c>
      <c r="X118" s="306" t="s">
        <v>141</v>
      </c>
      <c r="Y118" s="363" t="s">
        <v>170</v>
      </c>
      <c r="Z118" s="361" t="s">
        <v>34</v>
      </c>
      <c r="AA118" s="361"/>
      <c r="AB118" s="336"/>
      <c r="AC118" s="336"/>
      <c r="AD118" s="308"/>
      <c r="AE118" s="308"/>
      <c r="AF118" s="308"/>
      <c r="AG118" s="361"/>
      <c r="AH118" s="326"/>
    </row>
    <row r="119" spans="2:34" x14ac:dyDescent="0.25">
      <c r="B119" s="323"/>
      <c r="C119" s="22" t="s">
        <v>211</v>
      </c>
      <c r="D119" s="357">
        <v>2</v>
      </c>
      <c r="E119" s="357" t="s">
        <v>12</v>
      </c>
      <c r="F119" s="357">
        <v>3</v>
      </c>
      <c r="G119" s="365" t="s">
        <v>13</v>
      </c>
      <c r="H119" s="357">
        <f t="shared" ref="H119:H147" si="10">F119-D119</f>
        <v>1</v>
      </c>
      <c r="I119" s="22"/>
      <c r="J119" s="357">
        <v>2</v>
      </c>
      <c r="K119" s="357" t="s">
        <v>12</v>
      </c>
      <c r="L119" s="357">
        <v>3</v>
      </c>
      <c r="M119" s="357" t="s">
        <v>13</v>
      </c>
      <c r="N119" s="357">
        <f t="shared" ref="N119:N142" si="11">L119-J119</f>
        <v>1</v>
      </c>
      <c r="O119" s="357"/>
      <c r="P119" s="357">
        <v>1</v>
      </c>
      <c r="Q119" s="357" t="s">
        <v>12</v>
      </c>
      <c r="R119" s="357">
        <v>1</v>
      </c>
      <c r="S119" s="357" t="s">
        <v>12</v>
      </c>
      <c r="T119" s="357">
        <v>0</v>
      </c>
      <c r="U119" s="22"/>
      <c r="V119" s="357">
        <v>4</v>
      </c>
      <c r="W119" s="357" t="s">
        <v>13</v>
      </c>
      <c r="X119" s="357">
        <v>4</v>
      </c>
      <c r="Y119" s="357" t="s">
        <v>13</v>
      </c>
      <c r="Z119" s="357">
        <v>0</v>
      </c>
      <c r="AA119" s="357"/>
      <c r="AB119" s="336">
        <f t="shared" si="8"/>
        <v>0</v>
      </c>
      <c r="AC119" s="336">
        <f t="shared" si="9"/>
        <v>2</v>
      </c>
      <c r="AD119" s="308"/>
      <c r="AE119" s="308"/>
      <c r="AF119" s="308"/>
      <c r="AG119" s="357"/>
      <c r="AH119" s="326"/>
    </row>
    <row r="120" spans="2:34" x14ac:dyDescent="0.25">
      <c r="B120" s="323"/>
      <c r="C120" s="22" t="s">
        <v>212</v>
      </c>
      <c r="D120" s="357">
        <v>3</v>
      </c>
      <c r="E120" s="357" t="s">
        <v>13</v>
      </c>
      <c r="F120" s="357">
        <v>3</v>
      </c>
      <c r="G120" s="365" t="s">
        <v>13</v>
      </c>
      <c r="H120" s="357">
        <f t="shared" si="10"/>
        <v>0</v>
      </c>
      <c r="I120" s="22"/>
      <c r="J120" s="357">
        <v>3</v>
      </c>
      <c r="K120" s="357" t="s">
        <v>13</v>
      </c>
      <c r="L120" s="357">
        <v>3</v>
      </c>
      <c r="M120" s="357" t="s">
        <v>13</v>
      </c>
      <c r="N120" s="357">
        <f t="shared" si="11"/>
        <v>0</v>
      </c>
      <c r="O120" s="357"/>
      <c r="P120" s="357">
        <v>2</v>
      </c>
      <c r="Q120" s="357" t="s">
        <v>12</v>
      </c>
      <c r="R120" s="357">
        <v>2</v>
      </c>
      <c r="S120" s="357" t="s">
        <v>12</v>
      </c>
      <c r="T120" s="357">
        <v>0</v>
      </c>
      <c r="U120" s="22"/>
      <c r="V120" s="357">
        <v>4</v>
      </c>
      <c r="W120" s="357" t="s">
        <v>13</v>
      </c>
      <c r="X120" s="357">
        <v>4</v>
      </c>
      <c r="Y120" s="357" t="s">
        <v>13</v>
      </c>
      <c r="Z120" s="357">
        <v>0</v>
      </c>
      <c r="AA120" s="357"/>
      <c r="AB120" s="336">
        <f t="shared" si="8"/>
        <v>2</v>
      </c>
      <c r="AC120" s="336">
        <f t="shared" si="9"/>
        <v>2</v>
      </c>
      <c r="AD120" s="308"/>
      <c r="AE120" s="308"/>
      <c r="AF120" s="308"/>
      <c r="AG120" s="357"/>
      <c r="AH120" s="326"/>
    </row>
    <row r="121" spans="2:34" x14ac:dyDescent="0.25">
      <c r="B121" s="323"/>
      <c r="C121" s="22" t="s">
        <v>213</v>
      </c>
      <c r="D121" s="357">
        <v>3</v>
      </c>
      <c r="E121" s="357" t="s">
        <v>13</v>
      </c>
      <c r="F121" s="357">
        <v>3</v>
      </c>
      <c r="G121" s="365" t="s">
        <v>13</v>
      </c>
      <c r="H121" s="357">
        <f t="shared" si="10"/>
        <v>0</v>
      </c>
      <c r="I121" s="22"/>
      <c r="J121" s="357">
        <v>3</v>
      </c>
      <c r="K121" s="357" t="s">
        <v>13</v>
      </c>
      <c r="L121" s="357">
        <v>3</v>
      </c>
      <c r="M121" s="357" t="s">
        <v>13</v>
      </c>
      <c r="N121" s="357">
        <f t="shared" si="11"/>
        <v>0</v>
      </c>
      <c r="O121" s="357"/>
      <c r="P121" s="357">
        <v>2</v>
      </c>
      <c r="Q121" s="357" t="s">
        <v>12</v>
      </c>
      <c r="R121" s="357">
        <v>2</v>
      </c>
      <c r="S121" s="357" t="s">
        <v>12</v>
      </c>
      <c r="T121" s="357">
        <v>0</v>
      </c>
      <c r="U121" s="22"/>
      <c r="V121" s="357">
        <v>3</v>
      </c>
      <c r="W121" s="357" t="s">
        <v>13</v>
      </c>
      <c r="X121" s="357">
        <v>3</v>
      </c>
      <c r="Y121" s="357" t="s">
        <v>13</v>
      </c>
      <c r="Z121" s="357">
        <v>0</v>
      </c>
      <c r="AA121" s="357"/>
      <c r="AB121" s="336">
        <f t="shared" si="8"/>
        <v>2</v>
      </c>
      <c r="AC121" s="336">
        <f t="shared" si="9"/>
        <v>2</v>
      </c>
      <c r="AD121" s="308"/>
      <c r="AE121" s="308"/>
      <c r="AF121" s="308"/>
      <c r="AG121" s="357"/>
      <c r="AH121" s="326"/>
    </row>
    <row r="122" spans="2:34" x14ac:dyDescent="0.25">
      <c r="B122" s="323"/>
      <c r="C122" s="22" t="s">
        <v>214</v>
      </c>
      <c r="D122" s="357">
        <v>3</v>
      </c>
      <c r="E122" s="357" t="s">
        <v>13</v>
      </c>
      <c r="F122" s="357">
        <v>3</v>
      </c>
      <c r="G122" s="365" t="s">
        <v>13</v>
      </c>
      <c r="H122" s="357">
        <f t="shared" si="10"/>
        <v>0</v>
      </c>
      <c r="I122" s="22"/>
      <c r="J122" s="357">
        <v>3</v>
      </c>
      <c r="K122" s="357" t="s">
        <v>13</v>
      </c>
      <c r="L122" s="357">
        <v>3</v>
      </c>
      <c r="M122" s="357" t="s">
        <v>13</v>
      </c>
      <c r="N122" s="366">
        <f t="shared" si="11"/>
        <v>0</v>
      </c>
      <c r="O122" s="366"/>
      <c r="P122" s="357">
        <v>2</v>
      </c>
      <c r="Q122" s="357" t="s">
        <v>12</v>
      </c>
      <c r="R122" s="357">
        <v>3</v>
      </c>
      <c r="S122" s="357" t="s">
        <v>13</v>
      </c>
      <c r="T122" s="357">
        <v>1</v>
      </c>
      <c r="U122" s="22"/>
      <c r="V122" s="357">
        <v>3</v>
      </c>
      <c r="W122" s="357" t="s">
        <v>13</v>
      </c>
      <c r="X122" s="357">
        <v>3</v>
      </c>
      <c r="Y122" s="357" t="s">
        <v>13</v>
      </c>
      <c r="Z122" s="357">
        <v>0</v>
      </c>
      <c r="AA122" s="357"/>
      <c r="AB122" s="336">
        <f t="shared" si="8"/>
        <v>2</v>
      </c>
      <c r="AC122" s="336">
        <f t="shared" si="9"/>
        <v>3</v>
      </c>
      <c r="AD122" s="308"/>
      <c r="AE122" s="308"/>
      <c r="AF122" s="308"/>
      <c r="AG122" s="357"/>
      <c r="AH122" s="326"/>
    </row>
    <row r="123" spans="2:34" x14ac:dyDescent="0.25">
      <c r="B123" s="323"/>
      <c r="C123" s="22" t="s">
        <v>215</v>
      </c>
      <c r="D123" s="357">
        <v>3</v>
      </c>
      <c r="E123" s="357" t="s">
        <v>13</v>
      </c>
      <c r="F123" s="357">
        <v>3</v>
      </c>
      <c r="G123" s="365" t="s">
        <v>13</v>
      </c>
      <c r="H123" s="357">
        <f t="shared" si="10"/>
        <v>0</v>
      </c>
      <c r="I123" s="22"/>
      <c r="J123" s="357">
        <v>2</v>
      </c>
      <c r="K123" s="357" t="s">
        <v>12</v>
      </c>
      <c r="L123" s="357">
        <v>2</v>
      </c>
      <c r="M123" s="357" t="s">
        <v>12</v>
      </c>
      <c r="N123" s="357">
        <f t="shared" si="11"/>
        <v>0</v>
      </c>
      <c r="O123" s="357"/>
      <c r="P123" s="357">
        <v>2</v>
      </c>
      <c r="Q123" s="357" t="s">
        <v>12</v>
      </c>
      <c r="R123" s="357">
        <v>2</v>
      </c>
      <c r="S123" s="357" t="s">
        <v>12</v>
      </c>
      <c r="T123" s="357">
        <v>0</v>
      </c>
      <c r="U123" s="22"/>
      <c r="V123" s="357">
        <v>4</v>
      </c>
      <c r="W123" s="357" t="s">
        <v>13</v>
      </c>
      <c r="X123" s="357">
        <v>4</v>
      </c>
      <c r="Y123" s="357" t="s">
        <v>13</v>
      </c>
      <c r="Z123" s="357">
        <v>0</v>
      </c>
      <c r="AA123" s="357"/>
      <c r="AB123" s="336">
        <f t="shared" si="8"/>
        <v>1</v>
      </c>
      <c r="AC123" s="336">
        <f t="shared" si="9"/>
        <v>1</v>
      </c>
      <c r="AD123" s="308"/>
      <c r="AE123" s="308"/>
      <c r="AF123" s="308"/>
      <c r="AG123" s="357"/>
      <c r="AH123" s="326"/>
    </row>
    <row r="124" spans="2:34" x14ac:dyDescent="0.25">
      <c r="B124" s="323"/>
      <c r="C124" s="22" t="s">
        <v>216</v>
      </c>
      <c r="D124" s="357">
        <v>2</v>
      </c>
      <c r="E124" s="357" t="s">
        <v>12</v>
      </c>
      <c r="F124" s="357">
        <v>3</v>
      </c>
      <c r="G124" s="365" t="s">
        <v>13</v>
      </c>
      <c r="H124" s="357">
        <v>1</v>
      </c>
      <c r="I124" s="22"/>
      <c r="J124" s="357">
        <v>2</v>
      </c>
      <c r="K124" s="357" t="s">
        <v>12</v>
      </c>
      <c r="L124" s="357">
        <v>2</v>
      </c>
      <c r="M124" s="357" t="s">
        <v>12</v>
      </c>
      <c r="N124" s="357">
        <f t="shared" si="11"/>
        <v>0</v>
      </c>
      <c r="O124" s="357"/>
      <c r="P124" s="357">
        <v>1</v>
      </c>
      <c r="Q124" s="357" t="s">
        <v>12</v>
      </c>
      <c r="R124" s="357">
        <v>1</v>
      </c>
      <c r="S124" s="357" t="s">
        <v>12</v>
      </c>
      <c r="T124" s="357">
        <v>0</v>
      </c>
      <c r="U124" s="22"/>
      <c r="V124" s="357">
        <v>3</v>
      </c>
      <c r="W124" s="357" t="s">
        <v>13</v>
      </c>
      <c r="X124" s="357">
        <v>3</v>
      </c>
      <c r="Y124" s="357" t="s">
        <v>13</v>
      </c>
      <c r="Z124" s="357">
        <v>0</v>
      </c>
      <c r="AA124" s="357"/>
      <c r="AB124" s="336">
        <f t="shared" si="8"/>
        <v>0</v>
      </c>
      <c r="AC124" s="336">
        <f t="shared" si="9"/>
        <v>1</v>
      </c>
      <c r="AD124" s="308"/>
      <c r="AE124" s="308"/>
      <c r="AF124" s="308"/>
      <c r="AG124" s="357"/>
      <c r="AH124" s="326"/>
    </row>
    <row r="125" spans="2:34" x14ac:dyDescent="0.25">
      <c r="B125" s="323"/>
      <c r="C125" s="22" t="s">
        <v>217</v>
      </c>
      <c r="D125" s="357">
        <v>1</v>
      </c>
      <c r="E125" s="357" t="s">
        <v>12</v>
      </c>
      <c r="F125" s="357">
        <v>2</v>
      </c>
      <c r="G125" s="365" t="s">
        <v>12</v>
      </c>
      <c r="H125" s="357">
        <f t="shared" si="10"/>
        <v>1</v>
      </c>
      <c r="I125" s="22"/>
      <c r="J125" s="357">
        <v>1</v>
      </c>
      <c r="K125" s="357" t="s">
        <v>12</v>
      </c>
      <c r="L125" s="357">
        <v>2</v>
      </c>
      <c r="M125" s="357" t="s">
        <v>12</v>
      </c>
      <c r="N125" s="366">
        <f t="shared" si="11"/>
        <v>1</v>
      </c>
      <c r="O125" s="366"/>
      <c r="P125" s="357">
        <v>1</v>
      </c>
      <c r="Q125" s="357" t="s">
        <v>12</v>
      </c>
      <c r="R125" s="357">
        <v>1</v>
      </c>
      <c r="S125" s="357" t="s">
        <v>12</v>
      </c>
      <c r="T125" s="357">
        <v>0</v>
      </c>
      <c r="U125" s="22"/>
      <c r="V125" s="357">
        <v>3</v>
      </c>
      <c r="W125" s="357" t="s">
        <v>13</v>
      </c>
      <c r="X125" s="357">
        <v>3</v>
      </c>
      <c r="Y125" s="357" t="s">
        <v>13</v>
      </c>
      <c r="Z125" s="357">
        <v>0</v>
      </c>
      <c r="AA125" s="357"/>
      <c r="AB125" s="336">
        <f t="shared" si="8"/>
        <v>0</v>
      </c>
      <c r="AC125" s="336">
        <f t="shared" si="9"/>
        <v>0</v>
      </c>
      <c r="AD125" s="308"/>
      <c r="AE125" s="308"/>
      <c r="AF125" s="308"/>
      <c r="AG125" s="357"/>
      <c r="AH125" s="326"/>
    </row>
    <row r="126" spans="2:34" x14ac:dyDescent="0.25">
      <c r="B126" s="323"/>
      <c r="C126" s="22" t="s">
        <v>218</v>
      </c>
      <c r="D126" s="357">
        <v>4</v>
      </c>
      <c r="E126" s="357" t="s">
        <v>13</v>
      </c>
      <c r="F126" s="357">
        <v>4</v>
      </c>
      <c r="G126" s="365" t="s">
        <v>13</v>
      </c>
      <c r="H126" s="357">
        <f t="shared" si="10"/>
        <v>0</v>
      </c>
      <c r="I126" s="22"/>
      <c r="J126" s="357">
        <v>4</v>
      </c>
      <c r="K126" s="357" t="s">
        <v>13</v>
      </c>
      <c r="L126" s="357">
        <v>4</v>
      </c>
      <c r="M126" s="357" t="s">
        <v>13</v>
      </c>
      <c r="N126" s="366">
        <f t="shared" si="11"/>
        <v>0</v>
      </c>
      <c r="O126" s="366"/>
      <c r="P126" s="357">
        <v>3</v>
      </c>
      <c r="Q126" s="357" t="s">
        <v>13</v>
      </c>
      <c r="R126" s="357">
        <v>3</v>
      </c>
      <c r="S126" s="357" t="s">
        <v>13</v>
      </c>
      <c r="T126" s="357">
        <v>0</v>
      </c>
      <c r="U126" s="22"/>
      <c r="V126" s="357">
        <v>4</v>
      </c>
      <c r="W126" s="357" t="s">
        <v>13</v>
      </c>
      <c r="X126" s="357">
        <v>4</v>
      </c>
      <c r="Y126" s="357" t="s">
        <v>13</v>
      </c>
      <c r="Z126" s="357">
        <v>0</v>
      </c>
      <c r="AA126" s="357"/>
      <c r="AB126" s="336">
        <f t="shared" si="8"/>
        <v>3</v>
      </c>
      <c r="AC126" s="336">
        <f t="shared" si="9"/>
        <v>3</v>
      </c>
      <c r="AD126" s="308"/>
      <c r="AE126" s="308"/>
      <c r="AF126" s="308"/>
      <c r="AG126" s="357"/>
      <c r="AH126" s="326"/>
    </row>
    <row r="127" spans="2:34" x14ac:dyDescent="0.25">
      <c r="B127" s="323"/>
      <c r="C127" s="22" t="s">
        <v>219</v>
      </c>
      <c r="D127" s="357">
        <v>2</v>
      </c>
      <c r="E127" s="357" t="s">
        <v>12</v>
      </c>
      <c r="F127" s="357">
        <v>2</v>
      </c>
      <c r="G127" s="365" t="s">
        <v>12</v>
      </c>
      <c r="H127" s="357">
        <f t="shared" si="10"/>
        <v>0</v>
      </c>
      <c r="I127" s="22"/>
      <c r="J127" s="357">
        <v>2</v>
      </c>
      <c r="K127" s="357" t="s">
        <v>12</v>
      </c>
      <c r="L127" s="357">
        <v>2</v>
      </c>
      <c r="M127" s="357" t="s">
        <v>12</v>
      </c>
      <c r="N127" s="366">
        <f t="shared" si="11"/>
        <v>0</v>
      </c>
      <c r="O127" s="366"/>
      <c r="P127" s="357">
        <v>1</v>
      </c>
      <c r="Q127" s="357" t="s">
        <v>12</v>
      </c>
      <c r="R127" s="357">
        <v>1</v>
      </c>
      <c r="S127" s="357" t="s">
        <v>12</v>
      </c>
      <c r="T127" s="357">
        <v>0</v>
      </c>
      <c r="U127" s="22"/>
      <c r="V127" s="357">
        <v>3</v>
      </c>
      <c r="W127" s="357" t="s">
        <v>13</v>
      </c>
      <c r="X127" s="357">
        <v>3</v>
      </c>
      <c r="Y127" s="357" t="s">
        <v>13</v>
      </c>
      <c r="Z127" s="357">
        <v>0</v>
      </c>
      <c r="AA127" s="357"/>
      <c r="AB127" s="336">
        <f t="shared" si="8"/>
        <v>0</v>
      </c>
      <c r="AC127" s="336">
        <f t="shared" si="9"/>
        <v>0</v>
      </c>
      <c r="AD127" s="308"/>
      <c r="AE127" s="308"/>
      <c r="AF127" s="308"/>
      <c r="AG127" s="357"/>
      <c r="AH127" s="326"/>
    </row>
    <row r="128" spans="2:34" x14ac:dyDescent="0.25">
      <c r="B128" s="323"/>
      <c r="C128" s="22" t="s">
        <v>216</v>
      </c>
      <c r="D128" s="357">
        <v>2</v>
      </c>
      <c r="E128" s="357" t="s">
        <v>12</v>
      </c>
      <c r="F128" s="357">
        <v>2</v>
      </c>
      <c r="G128" s="365" t="s">
        <v>12</v>
      </c>
      <c r="H128" s="357">
        <f t="shared" si="10"/>
        <v>0</v>
      </c>
      <c r="I128" s="22"/>
      <c r="J128" s="357">
        <v>2</v>
      </c>
      <c r="K128" s="357" t="s">
        <v>12</v>
      </c>
      <c r="L128" s="357">
        <v>3</v>
      </c>
      <c r="M128" s="357" t="s">
        <v>13</v>
      </c>
      <c r="N128" s="366">
        <f t="shared" si="11"/>
        <v>1</v>
      </c>
      <c r="O128" s="366"/>
      <c r="P128" s="357">
        <v>1</v>
      </c>
      <c r="Q128" s="357" t="s">
        <v>12</v>
      </c>
      <c r="R128" s="357">
        <v>2</v>
      </c>
      <c r="S128" s="357" t="s">
        <v>12</v>
      </c>
      <c r="T128" s="357">
        <v>1</v>
      </c>
      <c r="U128" s="22"/>
      <c r="V128" s="357">
        <v>4</v>
      </c>
      <c r="W128" s="357" t="s">
        <v>13</v>
      </c>
      <c r="X128" s="357">
        <v>4</v>
      </c>
      <c r="Y128" s="357" t="s">
        <v>13</v>
      </c>
      <c r="Z128" s="357">
        <v>0</v>
      </c>
      <c r="AA128" s="357"/>
      <c r="AB128" s="336">
        <f t="shared" si="8"/>
        <v>0</v>
      </c>
      <c r="AC128" s="336">
        <f t="shared" si="9"/>
        <v>1</v>
      </c>
      <c r="AD128" s="308"/>
      <c r="AE128" s="308"/>
      <c r="AF128" s="308"/>
      <c r="AG128" s="357"/>
      <c r="AH128" s="326"/>
    </row>
    <row r="129" spans="2:34" x14ac:dyDescent="0.25">
      <c r="B129" s="323"/>
      <c r="C129" s="22" t="s">
        <v>111</v>
      </c>
      <c r="D129" s="357">
        <v>2</v>
      </c>
      <c r="E129" s="357" t="s">
        <v>12</v>
      </c>
      <c r="F129" s="357">
        <v>3</v>
      </c>
      <c r="G129" s="365" t="s">
        <v>13</v>
      </c>
      <c r="H129" s="357">
        <f t="shared" si="10"/>
        <v>1</v>
      </c>
      <c r="I129" s="22"/>
      <c r="J129" s="357">
        <v>3</v>
      </c>
      <c r="K129" s="357" t="s">
        <v>13</v>
      </c>
      <c r="L129" s="357">
        <v>3</v>
      </c>
      <c r="M129" s="357" t="s">
        <v>13</v>
      </c>
      <c r="N129" s="366">
        <f t="shared" si="11"/>
        <v>0</v>
      </c>
      <c r="O129" s="366"/>
      <c r="P129" s="357">
        <v>2</v>
      </c>
      <c r="Q129" s="357" t="s">
        <v>12</v>
      </c>
      <c r="R129" s="357">
        <v>2</v>
      </c>
      <c r="S129" s="357" t="s">
        <v>12</v>
      </c>
      <c r="T129" s="357">
        <v>0</v>
      </c>
      <c r="U129" s="22"/>
      <c r="V129" s="357">
        <v>3</v>
      </c>
      <c r="W129" s="357" t="s">
        <v>13</v>
      </c>
      <c r="X129" s="357">
        <v>3</v>
      </c>
      <c r="Y129" s="357" t="s">
        <v>13</v>
      </c>
      <c r="Z129" s="357">
        <v>0</v>
      </c>
      <c r="AA129" s="357"/>
      <c r="AB129" s="336">
        <f t="shared" si="8"/>
        <v>1</v>
      </c>
      <c r="AC129" s="336">
        <f t="shared" si="9"/>
        <v>2</v>
      </c>
      <c r="AD129" s="308"/>
      <c r="AE129" s="308"/>
      <c r="AF129" s="308"/>
      <c r="AG129" s="357"/>
      <c r="AH129" s="326"/>
    </row>
    <row r="130" spans="2:34" x14ac:dyDescent="0.25">
      <c r="B130" s="323"/>
      <c r="C130" s="22" t="s">
        <v>220</v>
      </c>
      <c r="D130" s="357">
        <v>2</v>
      </c>
      <c r="E130" s="357" t="s">
        <v>12</v>
      </c>
      <c r="F130" s="357">
        <v>2</v>
      </c>
      <c r="G130" s="365" t="s">
        <v>12</v>
      </c>
      <c r="H130" s="357">
        <f t="shared" si="10"/>
        <v>0</v>
      </c>
      <c r="I130" s="22"/>
      <c r="J130" s="357">
        <v>2</v>
      </c>
      <c r="K130" s="357" t="s">
        <v>12</v>
      </c>
      <c r="L130" s="357">
        <v>2</v>
      </c>
      <c r="M130" s="357" t="s">
        <v>12</v>
      </c>
      <c r="N130" s="366">
        <f t="shared" si="11"/>
        <v>0</v>
      </c>
      <c r="O130" s="366"/>
      <c r="P130" s="357">
        <v>1</v>
      </c>
      <c r="Q130" s="357" t="s">
        <v>12</v>
      </c>
      <c r="R130" s="357">
        <v>1</v>
      </c>
      <c r="S130" s="357" t="s">
        <v>12</v>
      </c>
      <c r="T130" s="357">
        <v>0</v>
      </c>
      <c r="U130" s="22"/>
      <c r="V130" s="357">
        <v>3</v>
      </c>
      <c r="W130" s="357" t="s">
        <v>13</v>
      </c>
      <c r="X130" s="357">
        <v>3</v>
      </c>
      <c r="Y130" s="357" t="s">
        <v>13</v>
      </c>
      <c r="Z130" s="357">
        <v>0</v>
      </c>
      <c r="AA130" s="357"/>
      <c r="AB130" s="336">
        <f t="shared" si="8"/>
        <v>0</v>
      </c>
      <c r="AC130" s="336">
        <f t="shared" si="9"/>
        <v>0</v>
      </c>
      <c r="AD130" s="308"/>
      <c r="AE130" s="308"/>
      <c r="AF130" s="308"/>
      <c r="AG130" s="357"/>
      <c r="AH130" s="326"/>
    </row>
    <row r="131" spans="2:34" x14ac:dyDescent="0.25">
      <c r="B131" s="323"/>
      <c r="C131" s="22" t="s">
        <v>221</v>
      </c>
      <c r="D131" s="357">
        <v>2</v>
      </c>
      <c r="E131" s="357" t="s">
        <v>12</v>
      </c>
      <c r="F131" s="357">
        <v>2</v>
      </c>
      <c r="G131" s="365" t="s">
        <v>12</v>
      </c>
      <c r="H131" s="357">
        <f t="shared" si="10"/>
        <v>0</v>
      </c>
      <c r="I131" s="22"/>
      <c r="J131" s="357">
        <v>3</v>
      </c>
      <c r="K131" s="357" t="s">
        <v>13</v>
      </c>
      <c r="L131" s="357">
        <v>3</v>
      </c>
      <c r="M131" s="357" t="s">
        <v>13</v>
      </c>
      <c r="N131" s="357">
        <f t="shared" si="11"/>
        <v>0</v>
      </c>
      <c r="O131" s="357"/>
      <c r="P131" s="357">
        <v>2</v>
      </c>
      <c r="Q131" s="357" t="s">
        <v>12</v>
      </c>
      <c r="R131" s="357">
        <v>2</v>
      </c>
      <c r="S131" s="357" t="s">
        <v>12</v>
      </c>
      <c r="T131" s="357">
        <v>0</v>
      </c>
      <c r="U131" s="22"/>
      <c r="V131" s="357">
        <v>3</v>
      </c>
      <c r="W131" s="357" t="s">
        <v>13</v>
      </c>
      <c r="X131" s="357">
        <v>3</v>
      </c>
      <c r="Y131" s="357" t="s">
        <v>13</v>
      </c>
      <c r="Z131" s="357">
        <v>0</v>
      </c>
      <c r="AA131" s="357"/>
      <c r="AB131" s="336">
        <f t="shared" si="8"/>
        <v>1</v>
      </c>
      <c r="AC131" s="336">
        <f t="shared" si="9"/>
        <v>1</v>
      </c>
      <c r="AD131" s="308"/>
      <c r="AE131" s="308"/>
      <c r="AF131" s="308"/>
      <c r="AG131" s="357"/>
      <c r="AH131" s="326"/>
    </row>
    <row r="132" spans="2:34" x14ac:dyDescent="0.25">
      <c r="B132" s="323"/>
      <c r="C132" s="22" t="s">
        <v>222</v>
      </c>
      <c r="D132" s="357">
        <v>1</v>
      </c>
      <c r="E132" s="357" t="s">
        <v>12</v>
      </c>
      <c r="F132" s="357">
        <v>2</v>
      </c>
      <c r="G132" s="365" t="s">
        <v>12</v>
      </c>
      <c r="H132" s="357">
        <f t="shared" si="10"/>
        <v>1</v>
      </c>
      <c r="I132" s="22"/>
      <c r="J132" s="357">
        <v>2</v>
      </c>
      <c r="K132" s="357" t="s">
        <v>12</v>
      </c>
      <c r="L132" s="357">
        <v>2</v>
      </c>
      <c r="M132" s="357" t="s">
        <v>12</v>
      </c>
      <c r="N132" s="357">
        <f t="shared" si="11"/>
        <v>0</v>
      </c>
      <c r="O132" s="357"/>
      <c r="P132" s="357">
        <v>1</v>
      </c>
      <c r="Q132" s="357" t="s">
        <v>12</v>
      </c>
      <c r="R132" s="357">
        <v>1</v>
      </c>
      <c r="S132" s="357" t="s">
        <v>12</v>
      </c>
      <c r="T132" s="357">
        <v>0</v>
      </c>
      <c r="U132" s="22"/>
      <c r="V132" s="357">
        <v>4</v>
      </c>
      <c r="W132" s="357" t="s">
        <v>13</v>
      </c>
      <c r="X132" s="357">
        <v>4</v>
      </c>
      <c r="Y132" s="357" t="s">
        <v>13</v>
      </c>
      <c r="Z132" s="357">
        <v>0</v>
      </c>
      <c r="AA132" s="357"/>
      <c r="AB132" s="336">
        <f t="shared" si="8"/>
        <v>0</v>
      </c>
      <c r="AC132" s="336">
        <f t="shared" si="9"/>
        <v>0</v>
      </c>
      <c r="AD132" s="308"/>
      <c r="AE132" s="308"/>
      <c r="AF132" s="308"/>
      <c r="AG132" s="357"/>
      <c r="AH132" s="326"/>
    </row>
    <row r="133" spans="2:34" x14ac:dyDescent="0.25">
      <c r="B133" s="323"/>
      <c r="C133" s="22" t="s">
        <v>223</v>
      </c>
      <c r="D133" s="357">
        <v>2</v>
      </c>
      <c r="E133" s="357" t="s">
        <v>12</v>
      </c>
      <c r="F133" s="357">
        <v>2</v>
      </c>
      <c r="G133" s="365" t="s">
        <v>12</v>
      </c>
      <c r="H133" s="357">
        <f t="shared" si="10"/>
        <v>0</v>
      </c>
      <c r="I133" s="22"/>
      <c r="J133" s="357">
        <v>2</v>
      </c>
      <c r="K133" s="357" t="s">
        <v>12</v>
      </c>
      <c r="L133" s="357">
        <v>2</v>
      </c>
      <c r="M133" s="357" t="s">
        <v>12</v>
      </c>
      <c r="N133" s="366">
        <f t="shared" si="11"/>
        <v>0</v>
      </c>
      <c r="O133" s="366"/>
      <c r="P133" s="357">
        <v>1</v>
      </c>
      <c r="Q133" s="357" t="s">
        <v>12</v>
      </c>
      <c r="R133" s="357">
        <v>1</v>
      </c>
      <c r="S133" s="357" t="s">
        <v>12</v>
      </c>
      <c r="T133" s="357">
        <v>0</v>
      </c>
      <c r="U133" s="22"/>
      <c r="V133" s="357">
        <v>3</v>
      </c>
      <c r="W133" s="357" t="s">
        <v>13</v>
      </c>
      <c r="X133" s="357">
        <v>3</v>
      </c>
      <c r="Y133" s="357" t="s">
        <v>13</v>
      </c>
      <c r="Z133" s="357">
        <v>0</v>
      </c>
      <c r="AA133" s="357"/>
      <c r="AB133" s="336">
        <f t="shared" si="8"/>
        <v>0</v>
      </c>
      <c r="AC133" s="336">
        <f t="shared" si="9"/>
        <v>0</v>
      </c>
      <c r="AD133" s="308"/>
      <c r="AE133" s="308"/>
      <c r="AF133" s="308"/>
      <c r="AG133" s="357"/>
      <c r="AH133" s="326"/>
    </row>
    <row r="134" spans="2:34" x14ac:dyDescent="0.25">
      <c r="B134" s="323"/>
      <c r="C134" s="22" t="s">
        <v>224</v>
      </c>
      <c r="D134" s="357">
        <v>1</v>
      </c>
      <c r="E134" s="357" t="s">
        <v>12</v>
      </c>
      <c r="F134" s="357">
        <v>1</v>
      </c>
      <c r="G134" s="365" t="s">
        <v>12</v>
      </c>
      <c r="H134" s="357">
        <f t="shared" si="10"/>
        <v>0</v>
      </c>
      <c r="I134" s="22"/>
      <c r="J134" s="357">
        <v>1</v>
      </c>
      <c r="K134" s="357" t="s">
        <v>12</v>
      </c>
      <c r="L134" s="357">
        <v>2</v>
      </c>
      <c r="M134" s="357" t="s">
        <v>12</v>
      </c>
      <c r="N134" s="357">
        <f t="shared" si="11"/>
        <v>1</v>
      </c>
      <c r="O134" s="357"/>
      <c r="P134" s="357">
        <v>1</v>
      </c>
      <c r="Q134" s="357" t="s">
        <v>12</v>
      </c>
      <c r="R134" s="357">
        <v>2</v>
      </c>
      <c r="S134" s="357" t="s">
        <v>12</v>
      </c>
      <c r="T134" s="357">
        <v>1</v>
      </c>
      <c r="U134" s="22"/>
      <c r="V134" s="357">
        <v>3</v>
      </c>
      <c r="W134" s="357" t="s">
        <v>13</v>
      </c>
      <c r="X134" s="357">
        <v>3</v>
      </c>
      <c r="Y134" s="357" t="s">
        <v>13</v>
      </c>
      <c r="Z134" s="357">
        <v>0</v>
      </c>
      <c r="AA134" s="357"/>
      <c r="AB134" s="336">
        <f t="shared" si="8"/>
        <v>0</v>
      </c>
      <c r="AC134" s="336">
        <f t="shared" si="9"/>
        <v>0</v>
      </c>
      <c r="AD134" s="308"/>
      <c r="AE134" s="308"/>
      <c r="AF134" s="308"/>
      <c r="AG134" s="357"/>
      <c r="AH134" s="326"/>
    </row>
    <row r="135" spans="2:34" x14ac:dyDescent="0.25">
      <c r="B135" s="323"/>
      <c r="C135" s="22" t="s">
        <v>225</v>
      </c>
      <c r="D135" s="357">
        <v>2</v>
      </c>
      <c r="E135" s="357" t="s">
        <v>12</v>
      </c>
      <c r="F135" s="357">
        <v>3</v>
      </c>
      <c r="G135" s="365" t="s">
        <v>13</v>
      </c>
      <c r="H135" s="357">
        <f t="shared" si="10"/>
        <v>1</v>
      </c>
      <c r="I135" s="22"/>
      <c r="J135" s="357">
        <v>1</v>
      </c>
      <c r="K135" s="357" t="s">
        <v>12</v>
      </c>
      <c r="L135" s="357">
        <v>2</v>
      </c>
      <c r="M135" s="357" t="s">
        <v>12</v>
      </c>
      <c r="N135" s="357">
        <f t="shared" si="11"/>
        <v>1</v>
      </c>
      <c r="O135" s="357"/>
      <c r="P135" s="357">
        <v>1</v>
      </c>
      <c r="Q135" s="357" t="s">
        <v>12</v>
      </c>
      <c r="R135" s="357">
        <v>1</v>
      </c>
      <c r="S135" s="357" t="s">
        <v>12</v>
      </c>
      <c r="T135" s="357">
        <v>0</v>
      </c>
      <c r="U135" s="22"/>
      <c r="V135" s="357">
        <v>2</v>
      </c>
      <c r="W135" s="357" t="s">
        <v>12</v>
      </c>
      <c r="X135" s="357">
        <v>2</v>
      </c>
      <c r="Y135" s="357" t="s">
        <v>12</v>
      </c>
      <c r="Z135" s="357">
        <v>0</v>
      </c>
      <c r="AA135" s="357"/>
      <c r="AB135" s="336">
        <f t="shared" ref="AB135:AB198" si="12">(COUNTIF(E135,"Y")+COUNTIF(K135,"Y")+COUNTIF(Q135,"Y"))</f>
        <v>0</v>
      </c>
      <c r="AC135" s="336">
        <f t="shared" ref="AC135:AC198" si="13">(COUNTIF(G135,"Y")+COUNTIF(M135,"Y")+COUNTIF(S135,"Y"))</f>
        <v>1</v>
      </c>
      <c r="AD135" s="308"/>
      <c r="AE135" s="308"/>
      <c r="AF135" s="308"/>
      <c r="AG135" s="357"/>
      <c r="AH135" s="326"/>
    </row>
    <row r="136" spans="2:34" x14ac:dyDescent="0.25">
      <c r="B136" s="323"/>
      <c r="C136" s="22" t="s">
        <v>226</v>
      </c>
      <c r="D136" s="357">
        <v>4</v>
      </c>
      <c r="E136" s="357" t="s">
        <v>13</v>
      </c>
      <c r="F136" s="357">
        <v>4</v>
      </c>
      <c r="G136" s="365" t="s">
        <v>13</v>
      </c>
      <c r="H136" s="357">
        <f t="shared" si="10"/>
        <v>0</v>
      </c>
      <c r="I136" s="22"/>
      <c r="J136" s="357">
        <v>3</v>
      </c>
      <c r="K136" s="357" t="s">
        <v>13</v>
      </c>
      <c r="L136" s="357">
        <v>3</v>
      </c>
      <c r="M136" s="357" t="s">
        <v>13</v>
      </c>
      <c r="N136" s="357">
        <f t="shared" si="11"/>
        <v>0</v>
      </c>
      <c r="O136" s="357"/>
      <c r="P136" s="357">
        <v>3</v>
      </c>
      <c r="Q136" s="357" t="s">
        <v>13</v>
      </c>
      <c r="R136" s="357">
        <v>3</v>
      </c>
      <c r="S136" s="357" t="s">
        <v>13</v>
      </c>
      <c r="T136" s="357">
        <v>0</v>
      </c>
      <c r="U136" s="22"/>
      <c r="V136" s="357">
        <v>4</v>
      </c>
      <c r="W136" s="357" t="s">
        <v>13</v>
      </c>
      <c r="X136" s="357">
        <v>4</v>
      </c>
      <c r="Y136" s="357" t="s">
        <v>13</v>
      </c>
      <c r="Z136" s="357">
        <v>0</v>
      </c>
      <c r="AA136" s="357"/>
      <c r="AB136" s="336">
        <f t="shared" si="12"/>
        <v>3</v>
      </c>
      <c r="AC136" s="336">
        <f t="shared" si="13"/>
        <v>3</v>
      </c>
      <c r="AD136" s="308"/>
      <c r="AE136" s="308"/>
      <c r="AF136" s="308"/>
      <c r="AG136" s="357"/>
      <c r="AH136" s="326"/>
    </row>
    <row r="137" spans="2:34" x14ac:dyDescent="0.25">
      <c r="B137" s="323"/>
      <c r="C137" s="22" t="s">
        <v>227</v>
      </c>
      <c r="D137" s="357">
        <v>2</v>
      </c>
      <c r="E137" s="357" t="s">
        <v>12</v>
      </c>
      <c r="F137" s="357">
        <v>2</v>
      </c>
      <c r="G137" s="365" t="s">
        <v>12</v>
      </c>
      <c r="H137" s="357">
        <f t="shared" si="10"/>
        <v>0</v>
      </c>
      <c r="I137" s="22"/>
      <c r="J137" s="357">
        <v>3</v>
      </c>
      <c r="K137" s="357" t="s">
        <v>13</v>
      </c>
      <c r="L137" s="357">
        <v>3</v>
      </c>
      <c r="M137" s="357" t="s">
        <v>13</v>
      </c>
      <c r="N137" s="357">
        <f t="shared" si="11"/>
        <v>0</v>
      </c>
      <c r="O137" s="357"/>
      <c r="P137" s="357">
        <v>1</v>
      </c>
      <c r="Q137" s="357" t="s">
        <v>12</v>
      </c>
      <c r="R137" s="357">
        <v>1</v>
      </c>
      <c r="S137" s="357" t="s">
        <v>12</v>
      </c>
      <c r="T137" s="357">
        <v>0</v>
      </c>
      <c r="U137" s="22"/>
      <c r="V137" s="357">
        <v>3</v>
      </c>
      <c r="W137" s="357" t="s">
        <v>13</v>
      </c>
      <c r="X137" s="357">
        <v>3</v>
      </c>
      <c r="Y137" s="357" t="s">
        <v>13</v>
      </c>
      <c r="Z137" s="357">
        <v>0</v>
      </c>
      <c r="AA137" s="357"/>
      <c r="AB137" s="336">
        <f t="shared" si="12"/>
        <v>1</v>
      </c>
      <c r="AC137" s="336">
        <f t="shared" si="13"/>
        <v>1</v>
      </c>
      <c r="AD137" s="308"/>
      <c r="AE137" s="308"/>
      <c r="AF137" s="308"/>
      <c r="AG137" s="357"/>
      <c r="AH137" s="326"/>
    </row>
    <row r="138" spans="2:34" x14ac:dyDescent="0.25">
      <c r="B138" s="323"/>
      <c r="C138" s="22" t="s">
        <v>228</v>
      </c>
      <c r="D138" s="357">
        <v>1</v>
      </c>
      <c r="E138" s="357" t="s">
        <v>12</v>
      </c>
      <c r="F138" s="357">
        <v>2</v>
      </c>
      <c r="G138" s="365" t="s">
        <v>12</v>
      </c>
      <c r="H138" s="357">
        <f t="shared" si="10"/>
        <v>1</v>
      </c>
      <c r="I138" s="22"/>
      <c r="J138" s="357">
        <v>1</v>
      </c>
      <c r="K138" s="357" t="s">
        <v>12</v>
      </c>
      <c r="L138" s="357">
        <v>1</v>
      </c>
      <c r="M138" s="357" t="s">
        <v>12</v>
      </c>
      <c r="N138" s="357">
        <f t="shared" si="11"/>
        <v>0</v>
      </c>
      <c r="O138" s="357"/>
      <c r="P138" s="357">
        <v>1</v>
      </c>
      <c r="Q138" s="357" t="s">
        <v>12</v>
      </c>
      <c r="R138" s="357">
        <v>1</v>
      </c>
      <c r="S138" s="357" t="s">
        <v>12</v>
      </c>
      <c r="T138" s="357">
        <v>0</v>
      </c>
      <c r="U138" s="22"/>
      <c r="V138" s="357">
        <v>2</v>
      </c>
      <c r="W138" s="357" t="s">
        <v>12</v>
      </c>
      <c r="X138" s="357">
        <v>2</v>
      </c>
      <c r="Y138" s="357" t="s">
        <v>12</v>
      </c>
      <c r="Z138" s="357">
        <v>0</v>
      </c>
      <c r="AA138" s="357"/>
      <c r="AB138" s="336">
        <f t="shared" si="12"/>
        <v>0</v>
      </c>
      <c r="AC138" s="336">
        <f t="shared" si="13"/>
        <v>0</v>
      </c>
      <c r="AD138" s="308"/>
      <c r="AE138" s="308"/>
      <c r="AF138" s="308"/>
      <c r="AG138" s="357"/>
      <c r="AH138" s="326"/>
    </row>
    <row r="139" spans="2:34" x14ac:dyDescent="0.25">
      <c r="B139" s="323"/>
      <c r="C139" s="22" t="s">
        <v>229</v>
      </c>
      <c r="D139" s="357">
        <v>3</v>
      </c>
      <c r="E139" s="357" t="s">
        <v>13</v>
      </c>
      <c r="F139" s="357">
        <v>3</v>
      </c>
      <c r="G139" s="365" t="s">
        <v>13</v>
      </c>
      <c r="H139" s="357">
        <f t="shared" si="10"/>
        <v>0</v>
      </c>
      <c r="I139" s="22"/>
      <c r="J139" s="357">
        <v>2</v>
      </c>
      <c r="K139" s="357" t="s">
        <v>12</v>
      </c>
      <c r="L139" s="357">
        <v>2</v>
      </c>
      <c r="M139" s="357" t="s">
        <v>12</v>
      </c>
      <c r="N139" s="357">
        <f t="shared" si="11"/>
        <v>0</v>
      </c>
      <c r="O139" s="357"/>
      <c r="P139" s="357">
        <v>2</v>
      </c>
      <c r="Q139" s="357" t="s">
        <v>12</v>
      </c>
      <c r="R139" s="357">
        <v>2</v>
      </c>
      <c r="S139" s="357" t="s">
        <v>12</v>
      </c>
      <c r="T139" s="357">
        <v>0</v>
      </c>
      <c r="U139" s="22"/>
      <c r="V139" s="357">
        <v>3</v>
      </c>
      <c r="W139" s="357" t="s">
        <v>13</v>
      </c>
      <c r="X139" s="357">
        <v>3</v>
      </c>
      <c r="Y139" s="357" t="s">
        <v>13</v>
      </c>
      <c r="Z139" s="357">
        <v>0</v>
      </c>
      <c r="AA139" s="357"/>
      <c r="AB139" s="336">
        <f t="shared" si="12"/>
        <v>1</v>
      </c>
      <c r="AC139" s="336">
        <f t="shared" si="13"/>
        <v>1</v>
      </c>
      <c r="AD139" s="308"/>
      <c r="AE139" s="308"/>
      <c r="AF139" s="308"/>
      <c r="AG139" s="357"/>
      <c r="AH139" s="326"/>
    </row>
    <row r="140" spans="2:34" x14ac:dyDescent="0.25">
      <c r="B140" s="323"/>
      <c r="C140" s="22" t="s">
        <v>230</v>
      </c>
      <c r="D140" s="357">
        <v>2</v>
      </c>
      <c r="E140" s="357" t="s">
        <v>12</v>
      </c>
      <c r="F140" s="357">
        <v>2</v>
      </c>
      <c r="G140" s="365" t="s">
        <v>12</v>
      </c>
      <c r="H140" s="357">
        <f t="shared" si="10"/>
        <v>0</v>
      </c>
      <c r="I140" s="22"/>
      <c r="J140" s="357">
        <v>2</v>
      </c>
      <c r="K140" s="357" t="s">
        <v>12</v>
      </c>
      <c r="L140" s="357">
        <v>2</v>
      </c>
      <c r="M140" s="357" t="s">
        <v>12</v>
      </c>
      <c r="N140" s="366">
        <f t="shared" si="11"/>
        <v>0</v>
      </c>
      <c r="O140" s="366"/>
      <c r="P140" s="357">
        <v>1</v>
      </c>
      <c r="Q140" s="357" t="s">
        <v>12</v>
      </c>
      <c r="R140" s="357">
        <v>1</v>
      </c>
      <c r="S140" s="357" t="s">
        <v>12</v>
      </c>
      <c r="T140" s="357">
        <v>0</v>
      </c>
      <c r="U140" s="22"/>
      <c r="V140" s="357">
        <v>3</v>
      </c>
      <c r="W140" s="357" t="s">
        <v>13</v>
      </c>
      <c r="X140" s="357">
        <v>3</v>
      </c>
      <c r="Y140" s="357" t="s">
        <v>13</v>
      </c>
      <c r="Z140" s="357">
        <v>0</v>
      </c>
      <c r="AA140" s="357"/>
      <c r="AB140" s="336">
        <f t="shared" si="12"/>
        <v>0</v>
      </c>
      <c r="AC140" s="336">
        <f t="shared" si="13"/>
        <v>0</v>
      </c>
      <c r="AD140" s="308"/>
      <c r="AE140" s="308"/>
      <c r="AF140" s="308"/>
      <c r="AG140" s="357"/>
      <c r="AH140" s="326"/>
    </row>
    <row r="141" spans="2:34" x14ac:dyDescent="0.25">
      <c r="B141" s="323"/>
      <c r="C141" s="22" t="s">
        <v>231</v>
      </c>
      <c r="D141" s="357">
        <v>3</v>
      </c>
      <c r="E141" s="357" t="s">
        <v>13</v>
      </c>
      <c r="F141" s="357">
        <v>3</v>
      </c>
      <c r="G141" s="365" t="s">
        <v>13</v>
      </c>
      <c r="H141" s="366">
        <f t="shared" si="10"/>
        <v>0</v>
      </c>
      <c r="I141" s="22"/>
      <c r="J141" s="357">
        <v>4</v>
      </c>
      <c r="K141" s="357" t="s">
        <v>13</v>
      </c>
      <c r="L141" s="357">
        <v>4</v>
      </c>
      <c r="M141" s="357" t="s">
        <v>13</v>
      </c>
      <c r="N141" s="357">
        <f t="shared" si="11"/>
        <v>0</v>
      </c>
      <c r="O141" s="357"/>
      <c r="P141" s="357">
        <v>3</v>
      </c>
      <c r="Q141" s="357" t="s">
        <v>13</v>
      </c>
      <c r="R141" s="357">
        <v>3</v>
      </c>
      <c r="S141" s="357" t="s">
        <v>13</v>
      </c>
      <c r="T141" s="357">
        <v>0</v>
      </c>
      <c r="U141" s="22"/>
      <c r="V141" s="357">
        <v>4</v>
      </c>
      <c r="W141" s="357" t="s">
        <v>13</v>
      </c>
      <c r="X141" s="357">
        <v>4</v>
      </c>
      <c r="Y141" s="357" t="s">
        <v>13</v>
      </c>
      <c r="Z141" s="357">
        <v>0</v>
      </c>
      <c r="AA141" s="357"/>
      <c r="AB141" s="336">
        <f t="shared" si="12"/>
        <v>3</v>
      </c>
      <c r="AC141" s="336">
        <f t="shared" si="13"/>
        <v>3</v>
      </c>
      <c r="AD141" s="308"/>
      <c r="AE141" s="308"/>
      <c r="AF141" s="308"/>
      <c r="AG141" s="357"/>
      <c r="AH141" s="326"/>
    </row>
    <row r="142" spans="2:34" x14ac:dyDescent="0.25">
      <c r="B142" s="323"/>
      <c r="C142" s="22" t="s">
        <v>232</v>
      </c>
      <c r="D142" s="357">
        <v>3</v>
      </c>
      <c r="E142" s="357" t="s">
        <v>13</v>
      </c>
      <c r="F142" s="357">
        <v>3</v>
      </c>
      <c r="G142" s="365" t="s">
        <v>13</v>
      </c>
      <c r="H142" s="366">
        <f t="shared" si="10"/>
        <v>0</v>
      </c>
      <c r="I142" s="22"/>
      <c r="J142" s="357">
        <v>3</v>
      </c>
      <c r="K142" s="357" t="s">
        <v>13</v>
      </c>
      <c r="L142" s="357">
        <v>3</v>
      </c>
      <c r="M142" s="357" t="s">
        <v>13</v>
      </c>
      <c r="N142" s="357">
        <f t="shared" si="11"/>
        <v>0</v>
      </c>
      <c r="O142" s="357"/>
      <c r="P142" s="357">
        <v>2</v>
      </c>
      <c r="Q142" s="357" t="s">
        <v>12</v>
      </c>
      <c r="R142" s="357">
        <v>2</v>
      </c>
      <c r="S142" s="357" t="s">
        <v>12</v>
      </c>
      <c r="T142" s="357">
        <v>0</v>
      </c>
      <c r="U142" s="22"/>
      <c r="V142" s="357">
        <v>4</v>
      </c>
      <c r="W142" s="357" t="s">
        <v>13</v>
      </c>
      <c r="X142" s="357">
        <v>4</v>
      </c>
      <c r="Y142" s="357" t="s">
        <v>13</v>
      </c>
      <c r="Z142" s="357">
        <v>0</v>
      </c>
      <c r="AA142" s="357"/>
      <c r="AB142" s="336">
        <f t="shared" si="12"/>
        <v>2</v>
      </c>
      <c r="AC142" s="336">
        <f t="shared" si="13"/>
        <v>2</v>
      </c>
      <c r="AD142" s="308"/>
      <c r="AE142" s="308"/>
      <c r="AF142" s="308"/>
      <c r="AG142" s="357"/>
      <c r="AH142" s="326"/>
    </row>
    <row r="143" spans="2:34" x14ac:dyDescent="0.25">
      <c r="B143" s="323"/>
      <c r="C143" s="22" t="s">
        <v>152</v>
      </c>
      <c r="D143" s="357">
        <v>3</v>
      </c>
      <c r="E143" s="357" t="s">
        <v>13</v>
      </c>
      <c r="F143" s="357">
        <v>3</v>
      </c>
      <c r="G143" s="365" t="s">
        <v>13</v>
      </c>
      <c r="H143" s="357">
        <f t="shared" si="10"/>
        <v>0</v>
      </c>
      <c r="I143" s="22"/>
      <c r="J143" s="357">
        <v>3</v>
      </c>
      <c r="K143" s="357" t="s">
        <v>13</v>
      </c>
      <c r="L143" s="357">
        <v>3</v>
      </c>
      <c r="M143" s="357" t="s">
        <v>13</v>
      </c>
      <c r="N143" s="357">
        <v>0</v>
      </c>
      <c r="O143" s="357"/>
      <c r="P143" s="357">
        <v>2</v>
      </c>
      <c r="Q143" s="357" t="s">
        <v>12</v>
      </c>
      <c r="R143" s="357">
        <v>2</v>
      </c>
      <c r="S143" s="357" t="s">
        <v>12</v>
      </c>
      <c r="T143" s="357">
        <v>0</v>
      </c>
      <c r="U143" s="22"/>
      <c r="V143" s="357">
        <v>3</v>
      </c>
      <c r="W143" s="357" t="s">
        <v>13</v>
      </c>
      <c r="X143" s="357">
        <v>3</v>
      </c>
      <c r="Y143" s="357" t="s">
        <v>13</v>
      </c>
      <c r="Z143" s="357">
        <v>0</v>
      </c>
      <c r="AA143" s="357"/>
      <c r="AB143" s="336">
        <f t="shared" si="12"/>
        <v>2</v>
      </c>
      <c r="AC143" s="336">
        <f t="shared" si="13"/>
        <v>2</v>
      </c>
      <c r="AD143" s="308"/>
      <c r="AE143" s="308"/>
      <c r="AF143" s="308"/>
      <c r="AG143" s="357"/>
      <c r="AH143" s="326"/>
    </row>
    <row r="144" spans="2:34" x14ac:dyDescent="0.25">
      <c r="B144" s="323"/>
      <c r="C144" s="22" t="s">
        <v>233</v>
      </c>
      <c r="D144" s="357">
        <v>1</v>
      </c>
      <c r="E144" s="357" t="s">
        <v>12</v>
      </c>
      <c r="F144" s="357">
        <v>2</v>
      </c>
      <c r="G144" s="365" t="s">
        <v>12</v>
      </c>
      <c r="H144" s="357">
        <f t="shared" si="10"/>
        <v>1</v>
      </c>
      <c r="I144" s="22"/>
      <c r="J144" s="357">
        <v>2</v>
      </c>
      <c r="K144" s="357" t="s">
        <v>12</v>
      </c>
      <c r="L144" s="357">
        <v>3</v>
      </c>
      <c r="M144" s="357" t="s">
        <v>13</v>
      </c>
      <c r="N144" s="357">
        <v>1</v>
      </c>
      <c r="O144" s="357"/>
      <c r="P144" s="357">
        <v>1</v>
      </c>
      <c r="Q144" s="357" t="s">
        <v>12</v>
      </c>
      <c r="R144" s="357">
        <v>1</v>
      </c>
      <c r="S144" s="357" t="s">
        <v>12</v>
      </c>
      <c r="T144" s="357">
        <v>0</v>
      </c>
      <c r="U144" s="22"/>
      <c r="V144" s="357">
        <v>2</v>
      </c>
      <c r="W144" s="357" t="s">
        <v>12</v>
      </c>
      <c r="X144" s="357">
        <v>2</v>
      </c>
      <c r="Y144" s="357" t="s">
        <v>12</v>
      </c>
      <c r="Z144" s="357">
        <v>0</v>
      </c>
      <c r="AA144" s="357"/>
      <c r="AB144" s="336">
        <f t="shared" si="12"/>
        <v>0</v>
      </c>
      <c r="AC144" s="336">
        <f t="shared" si="13"/>
        <v>1</v>
      </c>
      <c r="AD144" s="308"/>
      <c r="AE144" s="308"/>
      <c r="AF144" s="308"/>
      <c r="AG144" s="357"/>
      <c r="AH144" s="326"/>
    </row>
    <row r="145" spans="2:34" x14ac:dyDescent="0.25">
      <c r="B145" s="323"/>
      <c r="C145" s="22" t="s">
        <v>234</v>
      </c>
      <c r="D145" s="357">
        <v>3</v>
      </c>
      <c r="E145" s="357" t="s">
        <v>13</v>
      </c>
      <c r="F145" s="357">
        <v>3</v>
      </c>
      <c r="G145" s="365" t="s">
        <v>13</v>
      </c>
      <c r="H145" s="357">
        <f t="shared" si="10"/>
        <v>0</v>
      </c>
      <c r="I145" s="22"/>
      <c r="J145" s="357">
        <v>3</v>
      </c>
      <c r="K145" s="357" t="s">
        <v>13</v>
      </c>
      <c r="L145" s="357">
        <v>3</v>
      </c>
      <c r="M145" s="357" t="s">
        <v>13</v>
      </c>
      <c r="N145" s="357">
        <v>0</v>
      </c>
      <c r="O145" s="357"/>
      <c r="P145" s="357">
        <v>2</v>
      </c>
      <c r="Q145" s="357" t="s">
        <v>12</v>
      </c>
      <c r="R145" s="357">
        <v>2</v>
      </c>
      <c r="S145" s="357" t="s">
        <v>12</v>
      </c>
      <c r="T145" s="357">
        <v>0</v>
      </c>
      <c r="U145" s="22"/>
      <c r="V145" s="357">
        <v>4</v>
      </c>
      <c r="W145" s="357" t="s">
        <v>13</v>
      </c>
      <c r="X145" s="357">
        <v>4</v>
      </c>
      <c r="Y145" s="357" t="s">
        <v>13</v>
      </c>
      <c r="Z145" s="357">
        <v>0</v>
      </c>
      <c r="AA145" s="357"/>
      <c r="AB145" s="336">
        <f t="shared" si="12"/>
        <v>2</v>
      </c>
      <c r="AC145" s="336">
        <f t="shared" si="13"/>
        <v>2</v>
      </c>
      <c r="AD145" s="308"/>
      <c r="AE145" s="308"/>
      <c r="AF145" s="308"/>
      <c r="AG145" s="357"/>
      <c r="AH145" s="326"/>
    </row>
    <row r="146" spans="2:34" x14ac:dyDescent="0.25">
      <c r="B146" s="323"/>
      <c r="C146" s="22" t="s">
        <v>235</v>
      </c>
      <c r="D146" s="357">
        <v>1</v>
      </c>
      <c r="E146" s="357" t="s">
        <v>12</v>
      </c>
      <c r="F146" s="357">
        <v>2</v>
      </c>
      <c r="G146" s="365" t="s">
        <v>12</v>
      </c>
      <c r="H146" s="357">
        <f t="shared" si="10"/>
        <v>1</v>
      </c>
      <c r="I146" s="22"/>
      <c r="J146" s="357">
        <v>2</v>
      </c>
      <c r="K146" s="357" t="s">
        <v>12</v>
      </c>
      <c r="L146" s="357">
        <v>2</v>
      </c>
      <c r="M146" s="357" t="s">
        <v>12</v>
      </c>
      <c r="N146" s="357">
        <v>0</v>
      </c>
      <c r="O146" s="22"/>
      <c r="P146" s="357">
        <v>1</v>
      </c>
      <c r="Q146" s="357" t="s">
        <v>12</v>
      </c>
      <c r="R146" s="357">
        <v>1</v>
      </c>
      <c r="S146" s="357" t="s">
        <v>12</v>
      </c>
      <c r="T146" s="357">
        <v>0</v>
      </c>
      <c r="U146" s="22"/>
      <c r="V146" s="357">
        <v>4</v>
      </c>
      <c r="W146" s="357" t="s">
        <v>13</v>
      </c>
      <c r="X146" s="357">
        <v>4</v>
      </c>
      <c r="Y146" s="357" t="s">
        <v>13</v>
      </c>
      <c r="Z146" s="357">
        <v>0</v>
      </c>
      <c r="AA146" s="357"/>
      <c r="AB146" s="336">
        <f t="shared" si="12"/>
        <v>0</v>
      </c>
      <c r="AC146" s="336">
        <f t="shared" si="13"/>
        <v>0</v>
      </c>
      <c r="AD146" s="308"/>
      <c r="AE146" s="308"/>
      <c r="AF146" s="308"/>
      <c r="AG146" s="357"/>
      <c r="AH146" s="326"/>
    </row>
    <row r="147" spans="2:34" x14ac:dyDescent="0.25">
      <c r="B147" s="323"/>
      <c r="C147" s="22" t="s">
        <v>236</v>
      </c>
      <c r="D147" s="357">
        <v>3</v>
      </c>
      <c r="E147" s="357" t="s">
        <v>13</v>
      </c>
      <c r="F147" s="357">
        <v>3</v>
      </c>
      <c r="G147" s="365" t="s">
        <v>13</v>
      </c>
      <c r="H147" s="357">
        <f t="shared" si="10"/>
        <v>0</v>
      </c>
      <c r="I147" s="22"/>
      <c r="J147" s="357">
        <v>3</v>
      </c>
      <c r="K147" s="357" t="s">
        <v>13</v>
      </c>
      <c r="L147" s="357">
        <v>3</v>
      </c>
      <c r="M147" s="357" t="s">
        <v>13</v>
      </c>
      <c r="N147" s="357">
        <v>0</v>
      </c>
      <c r="O147" s="22"/>
      <c r="P147" s="357">
        <v>2</v>
      </c>
      <c r="Q147" s="357" t="s">
        <v>12</v>
      </c>
      <c r="R147" s="357">
        <v>2</v>
      </c>
      <c r="S147" s="357" t="s">
        <v>12</v>
      </c>
      <c r="T147" s="357">
        <v>0</v>
      </c>
      <c r="U147" s="22"/>
      <c r="V147" s="357">
        <v>4</v>
      </c>
      <c r="W147" s="357" t="s">
        <v>13</v>
      </c>
      <c r="X147" s="357">
        <v>4</v>
      </c>
      <c r="Y147" s="357" t="s">
        <v>13</v>
      </c>
      <c r="Z147" s="357">
        <v>0</v>
      </c>
      <c r="AA147" s="357"/>
      <c r="AB147" s="336">
        <f t="shared" si="12"/>
        <v>2</v>
      </c>
      <c r="AC147" s="336">
        <f t="shared" si="13"/>
        <v>2</v>
      </c>
      <c r="AD147" s="308"/>
      <c r="AE147" s="308"/>
      <c r="AF147" s="308"/>
      <c r="AG147" s="357"/>
      <c r="AH147" s="326"/>
    </row>
    <row r="148" spans="2:34" x14ac:dyDescent="0.25">
      <c r="B148" s="323"/>
      <c r="C148" s="22"/>
      <c r="D148" s="357"/>
      <c r="E148" s="357"/>
      <c r="F148" s="357"/>
      <c r="G148" s="365"/>
      <c r="H148" s="357"/>
      <c r="I148" s="22"/>
      <c r="J148" s="357"/>
      <c r="K148" s="357"/>
      <c r="L148" s="357"/>
      <c r="M148" s="357"/>
      <c r="N148" s="357"/>
      <c r="O148" s="22"/>
      <c r="P148" s="357"/>
      <c r="Q148" s="357"/>
      <c r="R148" s="357"/>
      <c r="S148" s="357"/>
      <c r="T148" s="357"/>
      <c r="U148" s="22"/>
      <c r="V148" s="357"/>
      <c r="W148" s="357"/>
      <c r="X148" s="357"/>
      <c r="Y148" s="357"/>
      <c r="Z148" s="357"/>
      <c r="AA148" s="357"/>
      <c r="AB148" s="336"/>
      <c r="AC148" s="336"/>
      <c r="AD148" s="308"/>
      <c r="AE148" s="308"/>
      <c r="AF148" s="308"/>
      <c r="AG148" s="357"/>
      <c r="AH148" s="326"/>
    </row>
    <row r="149" spans="2:34" x14ac:dyDescent="0.25">
      <c r="B149" s="323"/>
      <c r="C149" s="22" t="s">
        <v>14</v>
      </c>
      <c r="D149" s="367">
        <f>AVERAGE(D119:D147)</f>
        <v>2.2758620689655173</v>
      </c>
      <c r="E149" s="367"/>
      <c r="F149" s="367">
        <f>AVERAGE(F119:F147)</f>
        <v>2.5862068965517242</v>
      </c>
      <c r="G149" s="367"/>
      <c r="H149" s="367">
        <f>AVERAGE(H119:H147)</f>
        <v>0.31034482758620691</v>
      </c>
      <c r="I149" s="22"/>
      <c r="J149" s="367">
        <f>AVERAGE(J119:J147)</f>
        <v>2.3793103448275863</v>
      </c>
      <c r="K149" s="367"/>
      <c r="L149" s="367">
        <f>AVERAGE(L119:L147)</f>
        <v>2.5862068965517242</v>
      </c>
      <c r="M149" s="22"/>
      <c r="N149" s="367">
        <f>AVERAGE(N119:N143)</f>
        <v>0.2</v>
      </c>
      <c r="O149" s="367"/>
      <c r="P149" s="357">
        <f>AVERAGE(P119:P147)</f>
        <v>1.5862068965517242</v>
      </c>
      <c r="Q149" s="357"/>
      <c r="R149" s="357">
        <f>AVERAGE(R119:R147)</f>
        <v>1.6896551724137931</v>
      </c>
      <c r="S149" s="357"/>
      <c r="T149" s="368">
        <f>AVERAGE(T119:T147)</f>
        <v>0.10344827586206896</v>
      </c>
      <c r="U149" s="22"/>
      <c r="V149" s="357">
        <f>AVERAGE(V119:V147)</f>
        <v>3.3103448275862069</v>
      </c>
      <c r="W149" s="357"/>
      <c r="X149" s="357">
        <f>AVERAGE(X119:X147)</f>
        <v>3.3103448275862069</v>
      </c>
      <c r="Y149" s="357"/>
      <c r="Z149" s="357">
        <v>0</v>
      </c>
      <c r="AA149" s="357"/>
      <c r="AB149" s="336"/>
      <c r="AC149" s="336"/>
      <c r="AD149" s="308">
        <f>COUNTIF(AC119:AC147, "2")</f>
        <v>8</v>
      </c>
      <c r="AE149" s="308"/>
      <c r="AF149" s="308"/>
      <c r="AG149" s="357"/>
      <c r="AH149" s="326"/>
    </row>
    <row r="150" spans="2:34" x14ac:dyDescent="0.25">
      <c r="B150" s="323"/>
      <c r="C150" s="22" t="s">
        <v>21</v>
      </c>
      <c r="D150" s="367">
        <f>STDEV(D119:D147)</f>
        <v>0.88222736477209196</v>
      </c>
      <c r="E150" s="367"/>
      <c r="F150" s="367">
        <f>STDEV(F119:F147)</f>
        <v>0.68228823922101323</v>
      </c>
      <c r="G150" s="367"/>
      <c r="H150" s="367">
        <f>STDEV(H119:H147)</f>
        <v>0.47082361543075835</v>
      </c>
      <c r="I150" s="22"/>
      <c r="J150" s="367">
        <f>STDEV(J119:J147)</f>
        <v>0.82000841038580075</v>
      </c>
      <c r="K150" s="367"/>
      <c r="L150" s="367">
        <f>STDEV(L119:L147)</f>
        <v>0.68228823922101323</v>
      </c>
      <c r="M150" s="22"/>
      <c r="N150" s="367">
        <f>STDEV(N119:N143)</f>
        <v>0.40824829046386302</v>
      </c>
      <c r="O150" s="367"/>
      <c r="P150" s="357"/>
      <c r="Q150" s="357"/>
      <c r="R150" s="357"/>
      <c r="S150" s="357"/>
      <c r="T150" s="357"/>
      <c r="U150" s="22"/>
      <c r="V150" s="357"/>
      <c r="W150" s="357"/>
      <c r="X150" s="357"/>
      <c r="Y150" s="357"/>
      <c r="Z150" s="357"/>
      <c r="AA150" s="357"/>
      <c r="AB150" s="336"/>
      <c r="AC150" s="336"/>
      <c r="AD150" s="308"/>
      <c r="AE150" s="308"/>
      <c r="AF150" s="308"/>
      <c r="AG150" s="357"/>
      <c r="AH150" s="326"/>
    </row>
    <row r="151" spans="2:34" x14ac:dyDescent="0.25">
      <c r="B151" s="323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357"/>
      <c r="Q151" s="357"/>
      <c r="R151" s="357"/>
      <c r="S151" s="357"/>
      <c r="T151" s="357"/>
      <c r="U151" s="22"/>
      <c r="V151" s="357"/>
      <c r="W151" s="357"/>
      <c r="X151" s="357"/>
      <c r="Y151" s="357"/>
      <c r="Z151" s="357"/>
      <c r="AA151" s="357"/>
      <c r="AB151" s="336"/>
      <c r="AC151" s="336"/>
      <c r="AD151" s="308"/>
      <c r="AE151" s="308"/>
      <c r="AF151" s="308"/>
      <c r="AG151" s="357"/>
      <c r="AH151" s="326"/>
    </row>
    <row r="152" spans="2:34" x14ac:dyDescent="0.25">
      <c r="B152" s="323"/>
      <c r="C152" s="22" t="s">
        <v>16</v>
      </c>
      <c r="D152" s="22"/>
      <c r="E152" s="317">
        <v>0.2</v>
      </c>
      <c r="F152" s="22"/>
      <c r="G152" s="317">
        <v>0.88</v>
      </c>
      <c r="H152" s="22"/>
      <c r="I152" s="22"/>
      <c r="J152" s="22"/>
      <c r="K152" s="317">
        <v>0.28999999999999998</v>
      </c>
      <c r="L152" s="22"/>
      <c r="M152" s="317">
        <v>0.6</v>
      </c>
      <c r="N152" s="22"/>
      <c r="O152" s="22"/>
      <c r="P152" s="357"/>
      <c r="Q152" s="357"/>
      <c r="R152" s="357"/>
      <c r="S152" s="357"/>
      <c r="T152" s="357"/>
      <c r="U152" s="22"/>
      <c r="V152" s="357"/>
      <c r="W152" s="357"/>
      <c r="X152" s="357"/>
      <c r="Y152" s="357"/>
      <c r="Z152" s="357"/>
      <c r="AA152" s="357"/>
      <c r="AB152" s="336"/>
      <c r="AC152" s="336"/>
      <c r="AD152" s="308"/>
      <c r="AE152" s="308"/>
      <c r="AF152" s="308"/>
      <c r="AG152" s="357"/>
      <c r="AH152" s="326"/>
    </row>
    <row r="153" spans="2:34" x14ac:dyDescent="0.25">
      <c r="B153" s="323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357"/>
      <c r="Q153" s="357"/>
      <c r="R153" s="357"/>
      <c r="S153" s="357"/>
      <c r="T153" s="357"/>
      <c r="U153" s="22"/>
      <c r="V153" s="357"/>
      <c r="W153" s="357"/>
      <c r="X153" s="357"/>
      <c r="Y153" s="357"/>
      <c r="Z153" s="357"/>
      <c r="AA153" s="357"/>
      <c r="AB153" s="336"/>
      <c r="AC153" s="336"/>
      <c r="AD153" s="308"/>
      <c r="AE153" s="308"/>
      <c r="AF153" s="308"/>
      <c r="AG153" s="357"/>
      <c r="AH153" s="326"/>
    </row>
    <row r="154" spans="2:34" x14ac:dyDescent="0.25">
      <c r="B154" s="323"/>
      <c r="C154" s="477" t="s">
        <v>60</v>
      </c>
      <c r="D154" s="477"/>
      <c r="E154" s="477"/>
      <c r="F154" s="477"/>
      <c r="G154" s="477"/>
      <c r="H154" s="477"/>
      <c r="I154" s="22"/>
      <c r="J154" s="22"/>
      <c r="K154" s="22"/>
      <c r="L154" s="22"/>
      <c r="M154" s="22"/>
      <c r="N154" s="22"/>
      <c r="O154" s="22"/>
      <c r="P154" s="357"/>
      <c r="Q154" s="357"/>
      <c r="R154" s="357"/>
      <c r="S154" s="357"/>
      <c r="T154" s="357"/>
      <c r="U154" s="22"/>
      <c r="V154" s="357"/>
      <c r="W154" s="357"/>
      <c r="X154" s="357"/>
      <c r="Y154" s="357"/>
      <c r="Z154" s="357"/>
      <c r="AA154" s="357"/>
      <c r="AB154" s="336"/>
      <c r="AC154" s="336"/>
      <c r="AD154" s="308"/>
      <c r="AE154" s="308"/>
      <c r="AF154" s="308"/>
      <c r="AG154" s="357"/>
      <c r="AH154" s="326"/>
    </row>
    <row r="155" spans="2:34" x14ac:dyDescent="0.25">
      <c r="B155" s="323"/>
      <c r="C155" s="369"/>
      <c r="D155" s="369"/>
      <c r="E155" s="369"/>
      <c r="F155" s="369"/>
      <c r="G155" s="369"/>
      <c r="H155" s="369"/>
      <c r="I155" s="22"/>
      <c r="J155" s="22"/>
      <c r="K155" s="22"/>
      <c r="L155" s="22"/>
      <c r="M155" s="22"/>
      <c r="N155" s="22"/>
      <c r="O155" s="22"/>
      <c r="P155" s="357"/>
      <c r="Q155" s="357"/>
      <c r="R155" s="357"/>
      <c r="S155" s="357"/>
      <c r="T155" s="357"/>
      <c r="U155" s="22"/>
      <c r="V155" s="357"/>
      <c r="W155" s="357"/>
      <c r="X155" s="357"/>
      <c r="Y155" s="357"/>
      <c r="Z155" s="357"/>
      <c r="AA155" s="357"/>
      <c r="AB155" s="336"/>
      <c r="AC155" s="336"/>
      <c r="AD155" s="308"/>
      <c r="AE155" s="308"/>
      <c r="AF155" s="308"/>
      <c r="AG155" s="357"/>
      <c r="AH155" s="326"/>
    </row>
    <row r="156" spans="2:34" x14ac:dyDescent="0.25">
      <c r="B156" s="475" t="s">
        <v>190</v>
      </c>
      <c r="C156" s="476"/>
      <c r="D156" s="320"/>
      <c r="E156" s="320"/>
      <c r="F156" s="320"/>
      <c r="G156" s="339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36"/>
      <c r="AC156" s="336"/>
      <c r="AD156" s="320"/>
      <c r="AE156" s="320"/>
      <c r="AF156" s="320"/>
      <c r="AG156" s="320"/>
      <c r="AH156" s="321"/>
    </row>
    <row r="157" spans="2:34" x14ac:dyDescent="0.25">
      <c r="B157" s="323"/>
      <c r="C157" s="308"/>
      <c r="D157" s="308"/>
      <c r="E157" s="308"/>
      <c r="F157" s="308"/>
      <c r="G157" s="340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36"/>
      <c r="AC157" s="336"/>
      <c r="AD157" s="308"/>
      <c r="AE157" s="308"/>
      <c r="AF157" s="308"/>
      <c r="AG157" s="308"/>
      <c r="AH157" s="326"/>
    </row>
    <row r="158" spans="2:34" ht="30" x14ac:dyDescent="0.25">
      <c r="B158" s="323"/>
      <c r="C158" s="308"/>
      <c r="D158" s="341" t="s">
        <v>27</v>
      </c>
      <c r="E158" s="341"/>
      <c r="F158" s="341" t="s">
        <v>27</v>
      </c>
      <c r="G158" s="340"/>
      <c r="H158" s="308"/>
      <c r="I158" s="308"/>
      <c r="J158" s="341" t="s">
        <v>27</v>
      </c>
      <c r="K158" s="341"/>
      <c r="L158" s="341" t="s">
        <v>27</v>
      </c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36"/>
      <c r="AC158" s="336"/>
      <c r="AD158" s="308"/>
      <c r="AE158" s="308"/>
      <c r="AF158" s="308"/>
      <c r="AG158" s="308"/>
      <c r="AH158" s="326"/>
    </row>
    <row r="159" spans="2:34" ht="70.5" x14ac:dyDescent="0.25">
      <c r="B159" s="323"/>
      <c r="C159" s="342"/>
      <c r="D159" s="306" t="s">
        <v>2</v>
      </c>
      <c r="E159" s="307" t="s">
        <v>17</v>
      </c>
      <c r="F159" s="306" t="s">
        <v>4</v>
      </c>
      <c r="G159" s="307" t="s">
        <v>5</v>
      </c>
      <c r="H159" s="306" t="s">
        <v>6</v>
      </c>
      <c r="I159" s="343"/>
      <c r="J159" s="306" t="s">
        <v>7</v>
      </c>
      <c r="K159" s="305" t="s">
        <v>18</v>
      </c>
      <c r="L159" s="306" t="s">
        <v>9</v>
      </c>
      <c r="M159" s="309" t="s">
        <v>19</v>
      </c>
      <c r="N159" s="306" t="s">
        <v>11</v>
      </c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36"/>
      <c r="AC159" s="336"/>
      <c r="AD159" s="308"/>
      <c r="AE159" s="308"/>
      <c r="AF159" s="308"/>
      <c r="AG159" s="308"/>
      <c r="AH159" s="326"/>
    </row>
    <row r="160" spans="2:34" x14ac:dyDescent="0.25">
      <c r="B160" s="323"/>
      <c r="C160" s="308" t="s">
        <v>38</v>
      </c>
      <c r="D160" s="344">
        <v>6</v>
      </c>
      <c r="E160" s="344" t="s">
        <v>12</v>
      </c>
      <c r="F160" s="344">
        <v>7</v>
      </c>
      <c r="G160" s="314" t="s">
        <v>12</v>
      </c>
      <c r="H160" s="344">
        <f t="shared" ref="H160:H174" si="14">F160-D160</f>
        <v>1</v>
      </c>
      <c r="I160" s="308"/>
      <c r="J160" s="344">
        <v>9</v>
      </c>
      <c r="K160" s="344" t="s">
        <v>13</v>
      </c>
      <c r="L160" s="344">
        <v>9</v>
      </c>
      <c r="M160" s="344" t="s">
        <v>13</v>
      </c>
      <c r="N160" s="344">
        <f t="shared" ref="N160:N174" si="15">L160-J160</f>
        <v>0</v>
      </c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36">
        <f t="shared" si="12"/>
        <v>1</v>
      </c>
      <c r="AC160" s="336">
        <f t="shared" si="13"/>
        <v>1</v>
      </c>
      <c r="AD160" s="308"/>
      <c r="AE160" s="308"/>
      <c r="AF160" s="308"/>
      <c r="AG160" s="308"/>
      <c r="AH160" s="326"/>
    </row>
    <row r="161" spans="2:34" x14ac:dyDescent="0.25">
      <c r="B161" s="323"/>
      <c r="C161" s="308" t="s">
        <v>39</v>
      </c>
      <c r="D161" s="344">
        <v>7</v>
      </c>
      <c r="E161" s="344" t="s">
        <v>12</v>
      </c>
      <c r="F161" s="344">
        <v>8</v>
      </c>
      <c r="G161" s="314" t="s">
        <v>13</v>
      </c>
      <c r="H161" s="344">
        <f t="shared" si="14"/>
        <v>1</v>
      </c>
      <c r="I161" s="308"/>
      <c r="J161" s="344">
        <v>5</v>
      </c>
      <c r="K161" s="344" t="s">
        <v>12</v>
      </c>
      <c r="L161" s="344">
        <v>6</v>
      </c>
      <c r="M161" s="344" t="s">
        <v>12</v>
      </c>
      <c r="N161" s="344">
        <f t="shared" si="15"/>
        <v>1</v>
      </c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36">
        <f t="shared" si="12"/>
        <v>0</v>
      </c>
      <c r="AC161" s="336">
        <f t="shared" si="13"/>
        <v>1</v>
      </c>
      <c r="AD161" s="308"/>
      <c r="AE161" s="308"/>
      <c r="AF161" s="308"/>
      <c r="AG161" s="308"/>
      <c r="AH161" s="326"/>
    </row>
    <row r="162" spans="2:34" x14ac:dyDescent="0.25">
      <c r="B162" s="323"/>
      <c r="C162" s="308" t="s">
        <v>40</v>
      </c>
      <c r="D162" s="344">
        <v>7</v>
      </c>
      <c r="E162" s="344" t="s">
        <v>12</v>
      </c>
      <c r="F162" s="344">
        <v>8</v>
      </c>
      <c r="G162" s="314" t="s">
        <v>13</v>
      </c>
      <c r="H162" s="344">
        <f t="shared" si="14"/>
        <v>1</v>
      </c>
      <c r="I162" s="308"/>
      <c r="J162" s="344">
        <v>10</v>
      </c>
      <c r="K162" s="344" t="s">
        <v>13</v>
      </c>
      <c r="L162" s="344">
        <v>10</v>
      </c>
      <c r="M162" s="344" t="s">
        <v>13</v>
      </c>
      <c r="N162" s="344">
        <f t="shared" si="15"/>
        <v>0</v>
      </c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36">
        <f t="shared" si="12"/>
        <v>1</v>
      </c>
      <c r="AC162" s="336">
        <f t="shared" si="13"/>
        <v>2</v>
      </c>
      <c r="AD162" s="308"/>
      <c r="AE162" s="308"/>
      <c r="AF162" s="308"/>
      <c r="AG162" s="308"/>
      <c r="AH162" s="326"/>
    </row>
    <row r="163" spans="2:34" x14ac:dyDescent="0.25">
      <c r="B163" s="323"/>
      <c r="C163" s="308" t="s">
        <v>41</v>
      </c>
      <c r="D163" s="344">
        <v>7</v>
      </c>
      <c r="E163" s="344" t="s">
        <v>12</v>
      </c>
      <c r="F163" s="344">
        <v>9</v>
      </c>
      <c r="G163" s="314" t="s">
        <v>13</v>
      </c>
      <c r="H163" s="344">
        <f t="shared" si="14"/>
        <v>2</v>
      </c>
      <c r="I163" s="308"/>
      <c r="J163" s="344">
        <v>9</v>
      </c>
      <c r="K163" s="344" t="s">
        <v>13</v>
      </c>
      <c r="L163" s="344">
        <v>10</v>
      </c>
      <c r="M163" s="344" t="s">
        <v>13</v>
      </c>
      <c r="N163" s="345">
        <f t="shared" si="15"/>
        <v>1</v>
      </c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36">
        <f t="shared" si="12"/>
        <v>1</v>
      </c>
      <c r="AC163" s="336">
        <f t="shared" si="13"/>
        <v>2</v>
      </c>
      <c r="AD163" s="308"/>
      <c r="AE163" s="308"/>
      <c r="AF163" s="308"/>
      <c r="AG163" s="308"/>
      <c r="AH163" s="326"/>
    </row>
    <row r="164" spans="2:34" x14ac:dyDescent="0.25">
      <c r="B164" s="323"/>
      <c r="C164" s="308" t="s">
        <v>35</v>
      </c>
      <c r="D164" s="344">
        <v>7</v>
      </c>
      <c r="E164" s="344" t="s">
        <v>12</v>
      </c>
      <c r="F164" s="344">
        <v>10</v>
      </c>
      <c r="G164" s="314" t="s">
        <v>13</v>
      </c>
      <c r="H164" s="344">
        <f t="shared" si="14"/>
        <v>3</v>
      </c>
      <c r="I164" s="308"/>
      <c r="J164" s="344">
        <v>8</v>
      </c>
      <c r="K164" s="344" t="s">
        <v>13</v>
      </c>
      <c r="L164" s="344">
        <v>8</v>
      </c>
      <c r="M164" s="344" t="s">
        <v>13</v>
      </c>
      <c r="N164" s="344">
        <f t="shared" si="15"/>
        <v>0</v>
      </c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36">
        <f t="shared" si="12"/>
        <v>1</v>
      </c>
      <c r="AC164" s="336">
        <f t="shared" si="13"/>
        <v>2</v>
      </c>
      <c r="AD164" s="308"/>
      <c r="AE164" s="308"/>
      <c r="AF164" s="308"/>
      <c r="AG164" s="308"/>
      <c r="AH164" s="326"/>
    </row>
    <row r="165" spans="2:34" x14ac:dyDescent="0.25">
      <c r="B165" s="323"/>
      <c r="C165" s="308" t="s">
        <v>42</v>
      </c>
      <c r="D165" s="344">
        <v>10</v>
      </c>
      <c r="E165" s="344" t="s">
        <v>13</v>
      </c>
      <c r="F165" s="344">
        <v>9</v>
      </c>
      <c r="G165" s="314" t="s">
        <v>13</v>
      </c>
      <c r="H165" s="344">
        <f t="shared" si="14"/>
        <v>-1</v>
      </c>
      <c r="I165" s="308"/>
      <c r="J165" s="344">
        <v>10</v>
      </c>
      <c r="K165" s="344" t="s">
        <v>13</v>
      </c>
      <c r="L165" s="344">
        <v>10</v>
      </c>
      <c r="M165" s="344" t="s">
        <v>13</v>
      </c>
      <c r="N165" s="344">
        <f t="shared" si="15"/>
        <v>0</v>
      </c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36">
        <f t="shared" si="12"/>
        <v>2</v>
      </c>
      <c r="AC165" s="336">
        <f t="shared" si="13"/>
        <v>2</v>
      </c>
      <c r="AD165" s="308"/>
      <c r="AE165" s="308"/>
      <c r="AF165" s="308"/>
      <c r="AG165" s="308"/>
      <c r="AH165" s="326"/>
    </row>
    <row r="166" spans="2:34" x14ac:dyDescent="0.25">
      <c r="B166" s="323"/>
      <c r="C166" s="308" t="s">
        <v>43</v>
      </c>
      <c r="D166" s="344">
        <v>9</v>
      </c>
      <c r="E166" s="344" t="s">
        <v>13</v>
      </c>
      <c r="F166" s="344">
        <v>9</v>
      </c>
      <c r="G166" s="314" t="s">
        <v>13</v>
      </c>
      <c r="H166" s="344">
        <f t="shared" si="14"/>
        <v>0</v>
      </c>
      <c r="I166" s="308"/>
      <c r="J166" s="344">
        <v>10</v>
      </c>
      <c r="K166" s="344" t="s">
        <v>13</v>
      </c>
      <c r="L166" s="344">
        <v>10</v>
      </c>
      <c r="M166" s="344" t="s">
        <v>13</v>
      </c>
      <c r="N166" s="345">
        <f t="shared" si="15"/>
        <v>0</v>
      </c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36">
        <f t="shared" si="12"/>
        <v>2</v>
      </c>
      <c r="AC166" s="336">
        <f t="shared" si="13"/>
        <v>2</v>
      </c>
      <c r="AD166" s="308"/>
      <c r="AE166" s="308"/>
      <c r="AF166" s="308"/>
      <c r="AG166" s="308"/>
      <c r="AH166" s="326"/>
    </row>
    <row r="167" spans="2:34" x14ac:dyDescent="0.25">
      <c r="B167" s="323"/>
      <c r="C167" s="308" t="s">
        <v>44</v>
      </c>
      <c r="D167" s="344">
        <v>10</v>
      </c>
      <c r="E167" s="344" t="s">
        <v>13</v>
      </c>
      <c r="F167" s="344">
        <v>9</v>
      </c>
      <c r="G167" s="314" t="s">
        <v>13</v>
      </c>
      <c r="H167" s="344">
        <f t="shared" si="14"/>
        <v>-1</v>
      </c>
      <c r="I167" s="308"/>
      <c r="J167" s="344">
        <v>10</v>
      </c>
      <c r="K167" s="344" t="s">
        <v>13</v>
      </c>
      <c r="L167" s="344">
        <v>10</v>
      </c>
      <c r="M167" s="344" t="s">
        <v>13</v>
      </c>
      <c r="N167" s="345">
        <f t="shared" si="15"/>
        <v>0</v>
      </c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36">
        <f t="shared" si="12"/>
        <v>2</v>
      </c>
      <c r="AC167" s="336">
        <f t="shared" si="13"/>
        <v>2</v>
      </c>
      <c r="AD167" s="308"/>
      <c r="AE167" s="308"/>
      <c r="AF167" s="308"/>
      <c r="AG167" s="308"/>
      <c r="AH167" s="326"/>
    </row>
    <row r="168" spans="2:34" x14ac:dyDescent="0.25">
      <c r="B168" s="323"/>
      <c r="C168" s="308" t="s">
        <v>45</v>
      </c>
      <c r="D168" s="344">
        <v>7</v>
      </c>
      <c r="E168" s="344" t="s">
        <v>12</v>
      </c>
      <c r="F168" s="344">
        <v>9</v>
      </c>
      <c r="G168" s="314" t="s">
        <v>13</v>
      </c>
      <c r="H168" s="344">
        <f t="shared" si="14"/>
        <v>2</v>
      </c>
      <c r="I168" s="308"/>
      <c r="J168" s="344">
        <v>10</v>
      </c>
      <c r="K168" s="344" t="s">
        <v>13</v>
      </c>
      <c r="L168" s="344">
        <v>10</v>
      </c>
      <c r="M168" s="344" t="s">
        <v>13</v>
      </c>
      <c r="N168" s="345">
        <f t="shared" si="15"/>
        <v>0</v>
      </c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36">
        <f t="shared" si="12"/>
        <v>1</v>
      </c>
      <c r="AC168" s="336">
        <f t="shared" si="13"/>
        <v>2</v>
      </c>
      <c r="AD168" s="308"/>
      <c r="AE168" s="308"/>
      <c r="AF168" s="308"/>
      <c r="AG168" s="308"/>
      <c r="AH168" s="326"/>
    </row>
    <row r="169" spans="2:34" x14ac:dyDescent="0.25">
      <c r="B169" s="323"/>
      <c r="C169" s="308" t="s">
        <v>46</v>
      </c>
      <c r="D169" s="344">
        <v>9</v>
      </c>
      <c r="E169" s="344" t="s">
        <v>13</v>
      </c>
      <c r="F169" s="344">
        <v>9</v>
      </c>
      <c r="G169" s="314" t="s">
        <v>13</v>
      </c>
      <c r="H169" s="344">
        <f t="shared" si="14"/>
        <v>0</v>
      </c>
      <c r="I169" s="308"/>
      <c r="J169" s="344">
        <v>10</v>
      </c>
      <c r="K169" s="344" t="s">
        <v>13</v>
      </c>
      <c r="L169" s="344">
        <v>10</v>
      </c>
      <c r="M169" s="344" t="s">
        <v>13</v>
      </c>
      <c r="N169" s="345">
        <f t="shared" si="15"/>
        <v>0</v>
      </c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36">
        <f t="shared" si="12"/>
        <v>2</v>
      </c>
      <c r="AC169" s="336">
        <f t="shared" si="13"/>
        <v>2</v>
      </c>
      <c r="AD169" s="308"/>
      <c r="AE169" s="308"/>
      <c r="AF169" s="308"/>
      <c r="AG169" s="308"/>
      <c r="AH169" s="326"/>
    </row>
    <row r="170" spans="2:34" x14ac:dyDescent="0.25">
      <c r="B170" s="323"/>
      <c r="C170" s="308" t="s">
        <v>47</v>
      </c>
      <c r="D170" s="344">
        <v>10</v>
      </c>
      <c r="E170" s="344" t="s">
        <v>13</v>
      </c>
      <c r="F170" s="344">
        <v>10</v>
      </c>
      <c r="G170" s="314" t="s">
        <v>13</v>
      </c>
      <c r="H170" s="344">
        <f t="shared" si="14"/>
        <v>0</v>
      </c>
      <c r="I170" s="308"/>
      <c r="J170" s="344">
        <v>10</v>
      </c>
      <c r="K170" s="344" t="s">
        <v>13</v>
      </c>
      <c r="L170" s="344">
        <v>10</v>
      </c>
      <c r="M170" s="344" t="s">
        <v>12</v>
      </c>
      <c r="N170" s="345">
        <f t="shared" si="15"/>
        <v>0</v>
      </c>
      <c r="O170" s="308"/>
      <c r="P170" s="308"/>
      <c r="Q170" s="308"/>
      <c r="R170" s="308"/>
      <c r="S170" s="308"/>
      <c r="T170" s="308"/>
      <c r="U170" s="308"/>
      <c r="V170" s="308"/>
      <c r="W170" s="308"/>
      <c r="X170" s="308"/>
      <c r="Y170" s="308"/>
      <c r="Z170" s="308"/>
      <c r="AA170" s="308"/>
      <c r="AB170" s="336">
        <f t="shared" si="12"/>
        <v>2</v>
      </c>
      <c r="AC170" s="336">
        <f t="shared" si="13"/>
        <v>1</v>
      </c>
      <c r="AD170" s="308"/>
      <c r="AE170" s="308"/>
      <c r="AF170" s="308"/>
      <c r="AG170" s="308"/>
      <c r="AH170" s="326"/>
    </row>
    <row r="171" spans="2:34" x14ac:dyDescent="0.25">
      <c r="B171" s="323"/>
      <c r="C171" s="308" t="s">
        <v>48</v>
      </c>
      <c r="D171" s="344">
        <v>10</v>
      </c>
      <c r="E171" s="344" t="s">
        <v>13</v>
      </c>
      <c r="F171" s="344">
        <v>10</v>
      </c>
      <c r="G171" s="314" t="s">
        <v>13</v>
      </c>
      <c r="H171" s="344">
        <f t="shared" si="14"/>
        <v>0</v>
      </c>
      <c r="I171" s="308"/>
      <c r="J171" s="344">
        <v>10</v>
      </c>
      <c r="K171" s="344" t="s">
        <v>13</v>
      </c>
      <c r="L171" s="344">
        <v>10</v>
      </c>
      <c r="M171" s="344" t="s">
        <v>13</v>
      </c>
      <c r="N171" s="345">
        <f t="shared" si="15"/>
        <v>0</v>
      </c>
      <c r="O171" s="308"/>
      <c r="P171" s="308"/>
      <c r="Q171" s="308"/>
      <c r="R171" s="308"/>
      <c r="S171" s="308"/>
      <c r="T171" s="308"/>
      <c r="U171" s="308"/>
      <c r="V171" s="308"/>
      <c r="W171" s="308"/>
      <c r="X171" s="308"/>
      <c r="Y171" s="308"/>
      <c r="Z171" s="308"/>
      <c r="AA171" s="308"/>
      <c r="AB171" s="336">
        <f t="shared" si="12"/>
        <v>2</v>
      </c>
      <c r="AC171" s="336">
        <f t="shared" si="13"/>
        <v>2</v>
      </c>
      <c r="AD171" s="308"/>
      <c r="AE171" s="308"/>
      <c r="AF171" s="308"/>
      <c r="AG171" s="308"/>
      <c r="AH171" s="326"/>
    </row>
    <row r="172" spans="2:34" x14ac:dyDescent="0.25">
      <c r="B172" s="323"/>
      <c r="C172" s="308" t="s">
        <v>49</v>
      </c>
      <c r="D172" s="344">
        <v>10</v>
      </c>
      <c r="E172" s="344" t="s">
        <v>13</v>
      </c>
      <c r="F172" s="344">
        <v>10</v>
      </c>
      <c r="G172" s="314" t="s">
        <v>13</v>
      </c>
      <c r="H172" s="344">
        <f t="shared" si="14"/>
        <v>0</v>
      </c>
      <c r="I172" s="308"/>
      <c r="J172" s="344">
        <v>10</v>
      </c>
      <c r="K172" s="344" t="s">
        <v>13</v>
      </c>
      <c r="L172" s="344">
        <v>10</v>
      </c>
      <c r="M172" s="344" t="s">
        <v>13</v>
      </c>
      <c r="N172" s="344">
        <f t="shared" si="15"/>
        <v>0</v>
      </c>
      <c r="O172" s="308"/>
      <c r="P172" s="308"/>
      <c r="Q172" s="308"/>
      <c r="R172" s="308"/>
      <c r="S172" s="308"/>
      <c r="T172" s="308"/>
      <c r="U172" s="308"/>
      <c r="V172" s="308"/>
      <c r="W172" s="308"/>
      <c r="X172" s="308"/>
      <c r="Y172" s="308"/>
      <c r="Z172" s="308"/>
      <c r="AA172" s="308"/>
      <c r="AB172" s="336">
        <f t="shared" si="12"/>
        <v>2</v>
      </c>
      <c r="AC172" s="336">
        <f t="shared" si="13"/>
        <v>2</v>
      </c>
      <c r="AD172" s="308"/>
      <c r="AE172" s="308"/>
      <c r="AF172" s="308"/>
      <c r="AG172" s="308"/>
      <c r="AH172" s="326"/>
    </row>
    <row r="173" spans="2:34" x14ac:dyDescent="0.25">
      <c r="B173" s="323"/>
      <c r="C173" s="308" t="s">
        <v>50</v>
      </c>
      <c r="D173" s="344">
        <v>10</v>
      </c>
      <c r="E173" s="344" t="s">
        <v>13</v>
      </c>
      <c r="F173" s="344">
        <v>10</v>
      </c>
      <c r="G173" s="314" t="s">
        <v>13</v>
      </c>
      <c r="H173" s="344">
        <f t="shared" si="14"/>
        <v>0</v>
      </c>
      <c r="I173" s="308"/>
      <c r="J173" s="344">
        <v>10</v>
      </c>
      <c r="K173" s="344" t="s">
        <v>13</v>
      </c>
      <c r="L173" s="344">
        <v>10</v>
      </c>
      <c r="M173" s="344" t="s">
        <v>12</v>
      </c>
      <c r="N173" s="344">
        <f t="shared" si="15"/>
        <v>0</v>
      </c>
      <c r="O173" s="308"/>
      <c r="P173" s="308"/>
      <c r="Q173" s="308"/>
      <c r="R173" s="308"/>
      <c r="S173" s="308"/>
      <c r="T173" s="308"/>
      <c r="U173" s="308"/>
      <c r="V173" s="308"/>
      <c r="W173" s="308"/>
      <c r="X173" s="308"/>
      <c r="Y173" s="308"/>
      <c r="Z173" s="308"/>
      <c r="AA173" s="308"/>
      <c r="AB173" s="336">
        <f t="shared" si="12"/>
        <v>2</v>
      </c>
      <c r="AC173" s="336">
        <f t="shared" si="13"/>
        <v>1</v>
      </c>
      <c r="AD173" s="308"/>
      <c r="AE173" s="308"/>
      <c r="AF173" s="308"/>
      <c r="AG173" s="308"/>
      <c r="AH173" s="326"/>
    </row>
    <row r="174" spans="2:34" x14ac:dyDescent="0.25">
      <c r="B174" s="323"/>
      <c r="C174" s="308" t="s">
        <v>51</v>
      </c>
      <c r="D174" s="344">
        <v>10</v>
      </c>
      <c r="E174" s="344" t="s">
        <v>13</v>
      </c>
      <c r="F174" s="344">
        <v>10</v>
      </c>
      <c r="G174" s="314" t="s">
        <v>13</v>
      </c>
      <c r="H174" s="344">
        <f t="shared" si="14"/>
        <v>0</v>
      </c>
      <c r="I174" s="308"/>
      <c r="J174" s="344">
        <v>10</v>
      </c>
      <c r="K174" s="344" t="s">
        <v>13</v>
      </c>
      <c r="L174" s="344">
        <v>10</v>
      </c>
      <c r="M174" s="344" t="s">
        <v>12</v>
      </c>
      <c r="N174" s="345">
        <f t="shared" si="15"/>
        <v>0</v>
      </c>
      <c r="O174" s="308"/>
      <c r="P174" s="308"/>
      <c r="Q174" s="308"/>
      <c r="R174" s="308"/>
      <c r="S174" s="308"/>
      <c r="T174" s="308"/>
      <c r="U174" s="308"/>
      <c r="V174" s="308"/>
      <c r="W174" s="308"/>
      <c r="X174" s="308"/>
      <c r="Y174" s="308"/>
      <c r="Z174" s="308"/>
      <c r="AA174" s="308"/>
      <c r="AB174" s="336">
        <f t="shared" si="12"/>
        <v>2</v>
      </c>
      <c r="AC174" s="336">
        <f t="shared" si="13"/>
        <v>1</v>
      </c>
      <c r="AD174" s="308"/>
      <c r="AE174" s="308"/>
      <c r="AF174" s="308"/>
      <c r="AG174" s="308"/>
      <c r="AH174" s="326"/>
    </row>
    <row r="175" spans="2:34" x14ac:dyDescent="0.25">
      <c r="B175" s="323"/>
      <c r="C175" s="308"/>
      <c r="D175" s="344"/>
      <c r="E175" s="344"/>
      <c r="F175" s="344"/>
      <c r="G175" s="314"/>
      <c r="H175" s="344"/>
      <c r="I175" s="308"/>
      <c r="J175" s="344"/>
      <c r="K175" s="344"/>
      <c r="L175" s="344"/>
      <c r="M175" s="344"/>
      <c r="N175" s="345"/>
      <c r="O175" s="308"/>
      <c r="P175" s="308"/>
      <c r="Q175" s="308"/>
      <c r="R175" s="308"/>
      <c r="S175" s="308"/>
      <c r="T175" s="308"/>
      <c r="U175" s="308"/>
      <c r="V175" s="308"/>
      <c r="W175" s="308"/>
      <c r="X175" s="308"/>
      <c r="Y175" s="308"/>
      <c r="Z175" s="308"/>
      <c r="AA175" s="308"/>
      <c r="AB175" s="336"/>
      <c r="AC175" s="336"/>
      <c r="AD175" s="308"/>
      <c r="AE175" s="308"/>
      <c r="AF175" s="308"/>
      <c r="AG175" s="308"/>
      <c r="AH175" s="326"/>
    </row>
    <row r="176" spans="2:34" x14ac:dyDescent="0.25">
      <c r="B176" s="323"/>
      <c r="C176" s="22" t="s">
        <v>14</v>
      </c>
      <c r="D176" s="367">
        <f>AVERAGE(D150:D174)</f>
        <v>8.1176392102982557</v>
      </c>
      <c r="E176" s="367"/>
      <c r="F176" s="367">
        <f>AVERAGE(F150:F174)</f>
        <v>8.6051430149513131</v>
      </c>
      <c r="G176" s="367"/>
      <c r="H176" s="367">
        <f>AVERAGE(H150:H174)</f>
        <v>0.52942647596442238</v>
      </c>
      <c r="I176" s="22"/>
      <c r="J176" s="367">
        <f>AVERAGE(J150:J174)</f>
        <v>8.8637505256491131</v>
      </c>
      <c r="K176" s="367"/>
      <c r="L176" s="367">
        <f>AVERAGE(L150:L174)</f>
        <v>8.9801430149513131</v>
      </c>
      <c r="M176" s="22"/>
      <c r="N176" s="367">
        <f>AVERAGE(N150:N174)</f>
        <v>0.15051551815399145</v>
      </c>
      <c r="O176" s="308"/>
      <c r="P176" s="308"/>
      <c r="Q176" s="308"/>
      <c r="R176" s="308"/>
      <c r="S176" s="308"/>
      <c r="T176" s="308"/>
      <c r="U176" s="308"/>
      <c r="V176" s="308"/>
      <c r="W176" s="308"/>
      <c r="X176" s="308"/>
      <c r="Y176" s="308"/>
      <c r="Z176" s="308"/>
      <c r="AA176" s="308"/>
      <c r="AB176" s="336"/>
      <c r="AC176" s="336"/>
      <c r="AD176" s="308"/>
      <c r="AE176" s="308"/>
      <c r="AF176" s="308"/>
      <c r="AG176" s="308"/>
      <c r="AH176" s="326"/>
    </row>
    <row r="177" spans="2:34" x14ac:dyDescent="0.25">
      <c r="B177" s="323"/>
      <c r="C177" s="22" t="s">
        <v>21</v>
      </c>
      <c r="D177" s="367">
        <f>STDEV(D150:D174)</f>
        <v>2.4418744650507804</v>
      </c>
      <c r="E177" s="367"/>
      <c r="F177" s="367">
        <f>STDEV(F150:F174)</f>
        <v>2.2904109721057098</v>
      </c>
      <c r="G177" s="367"/>
      <c r="H177" s="367">
        <f>STDEV(H150:H174)</f>
        <v>1.0874127269690375</v>
      </c>
      <c r="I177" s="22"/>
      <c r="J177" s="367">
        <f>STDEV(J150:J174)</f>
        <v>2.5115100331339133</v>
      </c>
      <c r="K177" s="367"/>
      <c r="L177" s="367">
        <f>STDEV(L150:L174)</f>
        <v>2.4654684495746113</v>
      </c>
      <c r="M177" s="22"/>
      <c r="N177" s="367">
        <f>STDEV(N150:N174)</f>
        <v>0.3468129108884726</v>
      </c>
      <c r="O177" s="308"/>
      <c r="P177" s="308"/>
      <c r="Q177" s="308"/>
      <c r="R177" s="308"/>
      <c r="S177" s="308"/>
      <c r="T177" s="308"/>
      <c r="U177" s="308"/>
      <c r="V177" s="308"/>
      <c r="W177" s="308"/>
      <c r="X177" s="308"/>
      <c r="Y177" s="308"/>
      <c r="Z177" s="308"/>
      <c r="AA177" s="308"/>
      <c r="AB177" s="336"/>
      <c r="AC177" s="336"/>
      <c r="AD177" s="308"/>
      <c r="AE177" s="308"/>
      <c r="AF177" s="308"/>
      <c r="AG177" s="308"/>
      <c r="AH177" s="326"/>
    </row>
    <row r="178" spans="2:34" x14ac:dyDescent="0.25">
      <c r="B178" s="323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308"/>
      <c r="P178" s="30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  <c r="AA178" s="308"/>
      <c r="AB178" s="336"/>
      <c r="AC178" s="336"/>
      <c r="AD178" s="308"/>
      <c r="AE178" s="308"/>
      <c r="AF178" s="308"/>
      <c r="AG178" s="308"/>
      <c r="AH178" s="326"/>
    </row>
    <row r="179" spans="2:34" x14ac:dyDescent="0.25">
      <c r="B179" s="323"/>
      <c r="C179" s="22" t="s">
        <v>16</v>
      </c>
      <c r="D179" s="22"/>
      <c r="E179" s="317">
        <v>0.2</v>
      </c>
      <c r="F179" s="22"/>
      <c r="G179" s="317">
        <v>0.88</v>
      </c>
      <c r="H179" s="22"/>
      <c r="I179" s="22"/>
      <c r="J179" s="22"/>
      <c r="K179" s="317">
        <v>0.28999999999999998</v>
      </c>
      <c r="L179" s="22"/>
      <c r="M179" s="317">
        <v>0.6</v>
      </c>
      <c r="N179" s="22"/>
      <c r="O179" s="308"/>
      <c r="P179" s="308"/>
      <c r="Q179" s="308"/>
      <c r="R179" s="308"/>
      <c r="S179" s="308"/>
      <c r="T179" s="308"/>
      <c r="U179" s="308"/>
      <c r="V179" s="308"/>
      <c r="W179" s="308"/>
      <c r="X179" s="308"/>
      <c r="Y179" s="308"/>
      <c r="Z179" s="308"/>
      <c r="AA179" s="308"/>
      <c r="AB179" s="336"/>
      <c r="AC179" s="336"/>
      <c r="AD179" s="308"/>
      <c r="AE179" s="308"/>
      <c r="AF179" s="308"/>
      <c r="AG179" s="308"/>
      <c r="AH179" s="326"/>
    </row>
    <row r="180" spans="2:34" x14ac:dyDescent="0.25">
      <c r="B180" s="323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308"/>
      <c r="P180" s="308"/>
      <c r="Q180" s="308"/>
      <c r="R180" s="308"/>
      <c r="S180" s="308"/>
      <c r="T180" s="308"/>
      <c r="U180" s="308"/>
      <c r="V180" s="308"/>
      <c r="W180" s="308"/>
      <c r="X180" s="308"/>
      <c r="Y180" s="308"/>
      <c r="Z180" s="308"/>
      <c r="AA180" s="308"/>
      <c r="AB180" s="336"/>
      <c r="AC180" s="336"/>
      <c r="AD180" s="308"/>
      <c r="AE180" s="308"/>
      <c r="AF180" s="308"/>
      <c r="AG180" s="308"/>
      <c r="AH180" s="326"/>
    </row>
    <row r="181" spans="2:34" x14ac:dyDescent="0.25">
      <c r="B181" s="323"/>
      <c r="C181" s="477" t="s">
        <v>60</v>
      </c>
      <c r="D181" s="477"/>
      <c r="E181" s="477"/>
      <c r="F181" s="477"/>
      <c r="G181" s="477"/>
      <c r="H181" s="477"/>
      <c r="I181" s="22"/>
      <c r="J181" s="22"/>
      <c r="K181" s="22"/>
      <c r="L181" s="22"/>
      <c r="M181" s="22"/>
      <c r="N181" s="22"/>
      <c r="O181" s="308"/>
      <c r="P181" s="308"/>
      <c r="Q181" s="308"/>
      <c r="R181" s="308"/>
      <c r="S181" s="308"/>
      <c r="T181" s="308"/>
      <c r="U181" s="308"/>
      <c r="V181" s="308"/>
      <c r="W181" s="308"/>
      <c r="X181" s="308"/>
      <c r="Y181" s="308"/>
      <c r="Z181" s="308"/>
      <c r="AA181" s="308"/>
      <c r="AB181" s="336"/>
      <c r="AC181" s="336"/>
      <c r="AD181" s="308"/>
      <c r="AE181" s="308"/>
      <c r="AF181" s="308"/>
      <c r="AG181" s="308"/>
      <c r="AH181" s="326"/>
    </row>
    <row r="182" spans="2:34" x14ac:dyDescent="0.25">
      <c r="B182" s="475" t="s">
        <v>210</v>
      </c>
      <c r="C182" s="476"/>
      <c r="D182" s="370"/>
      <c r="E182" s="370"/>
      <c r="F182" s="370"/>
      <c r="G182" s="371"/>
      <c r="H182" s="370"/>
      <c r="I182" s="320"/>
      <c r="J182" s="370"/>
      <c r="K182" s="370"/>
      <c r="L182" s="370"/>
      <c r="M182" s="370"/>
      <c r="N182" s="372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36"/>
      <c r="AC182" s="336"/>
      <c r="AD182" s="320"/>
      <c r="AE182" s="320"/>
      <c r="AF182" s="320"/>
      <c r="AG182" s="320"/>
      <c r="AH182" s="321"/>
    </row>
    <row r="183" spans="2:34" x14ac:dyDescent="0.25">
      <c r="B183" s="323"/>
      <c r="C183" s="22"/>
      <c r="D183" s="22"/>
      <c r="E183" s="22"/>
      <c r="F183" s="22"/>
      <c r="G183" s="356"/>
      <c r="H183" s="22"/>
      <c r="I183" s="22"/>
      <c r="J183" s="22"/>
      <c r="K183" s="22"/>
      <c r="L183" s="22"/>
      <c r="M183" s="22"/>
      <c r="N183" s="22"/>
      <c r="O183" s="308"/>
      <c r="P183" s="308"/>
      <c r="Q183" s="308"/>
      <c r="R183" s="308"/>
      <c r="S183" s="308"/>
      <c r="T183" s="308"/>
      <c r="U183" s="308"/>
      <c r="V183" s="308"/>
      <c r="W183" s="308"/>
      <c r="X183" s="308"/>
      <c r="Y183" s="308"/>
      <c r="Z183" s="308"/>
      <c r="AA183" s="308"/>
      <c r="AB183" s="336"/>
      <c r="AC183" s="336"/>
      <c r="AD183" s="308"/>
      <c r="AE183" s="308"/>
      <c r="AF183" s="308"/>
      <c r="AG183" s="308"/>
      <c r="AH183" s="326"/>
    </row>
    <row r="184" spans="2:34" x14ac:dyDescent="0.25">
      <c r="B184" s="323"/>
      <c r="C184" s="22"/>
      <c r="D184" s="22"/>
      <c r="E184" s="22"/>
      <c r="F184" s="22"/>
      <c r="G184" s="356"/>
      <c r="H184" s="22"/>
      <c r="I184" s="22"/>
      <c r="J184" s="22"/>
      <c r="K184" s="22"/>
      <c r="L184" s="22"/>
      <c r="M184" s="22"/>
      <c r="N184" s="22"/>
      <c r="O184" s="308"/>
      <c r="P184" s="308"/>
      <c r="Q184" s="308"/>
      <c r="R184" s="308"/>
      <c r="S184" s="308"/>
      <c r="T184" s="308"/>
      <c r="U184" s="308"/>
      <c r="V184" s="308"/>
      <c r="W184" s="308"/>
      <c r="X184" s="308"/>
      <c r="Y184" s="308"/>
      <c r="Z184" s="308"/>
      <c r="AA184" s="308"/>
      <c r="AB184" s="336"/>
      <c r="AC184" s="336"/>
      <c r="AD184" s="308"/>
      <c r="AE184" s="308"/>
      <c r="AF184" s="308"/>
      <c r="AG184" s="308"/>
      <c r="AH184" s="326"/>
    </row>
    <row r="185" spans="2:34" ht="30" x14ac:dyDescent="0.25">
      <c r="B185" s="323"/>
      <c r="C185" s="22"/>
      <c r="D185" s="358" t="s">
        <v>202</v>
      </c>
      <c r="E185" s="358"/>
      <c r="F185" s="358" t="s">
        <v>202</v>
      </c>
      <c r="G185" s="356"/>
      <c r="H185" s="22"/>
      <c r="I185" s="22"/>
      <c r="J185" s="358" t="s">
        <v>202</v>
      </c>
      <c r="K185" s="358"/>
      <c r="L185" s="358" t="s">
        <v>202</v>
      </c>
      <c r="M185" s="22"/>
      <c r="N185" s="22"/>
      <c r="O185" s="308"/>
      <c r="P185" s="308"/>
      <c r="Q185" s="308"/>
      <c r="R185" s="308"/>
      <c r="S185" s="308"/>
      <c r="T185" s="308"/>
      <c r="U185" s="308"/>
      <c r="V185" s="308"/>
      <c r="W185" s="308"/>
      <c r="X185" s="308"/>
      <c r="Y185" s="308"/>
      <c r="Z185" s="308"/>
      <c r="AA185" s="308"/>
      <c r="AB185" s="336"/>
      <c r="AC185" s="336"/>
      <c r="AD185" s="308"/>
      <c r="AE185" s="308"/>
      <c r="AF185" s="308"/>
      <c r="AG185" s="308"/>
      <c r="AH185" s="326"/>
    </row>
    <row r="186" spans="2:34" ht="72" x14ac:dyDescent="0.25">
      <c r="B186" s="323"/>
      <c r="C186" s="359"/>
      <c r="D186" s="373" t="s">
        <v>203</v>
      </c>
      <c r="E186" s="374" t="s">
        <v>204</v>
      </c>
      <c r="F186" s="373" t="s">
        <v>205</v>
      </c>
      <c r="G186" s="374" t="s">
        <v>204</v>
      </c>
      <c r="H186" s="361" t="s">
        <v>6</v>
      </c>
      <c r="I186" s="362"/>
      <c r="J186" s="373" t="s">
        <v>206</v>
      </c>
      <c r="K186" s="375" t="s">
        <v>204</v>
      </c>
      <c r="L186" s="373" t="s">
        <v>207</v>
      </c>
      <c r="M186" s="376" t="s">
        <v>204</v>
      </c>
      <c r="N186" s="361" t="s">
        <v>11</v>
      </c>
      <c r="O186" s="308"/>
      <c r="P186" s="308"/>
      <c r="Q186" s="308"/>
      <c r="R186" s="308"/>
      <c r="S186" s="308"/>
      <c r="T186" s="308"/>
      <c r="U186" s="308"/>
      <c r="V186" s="308"/>
      <c r="W186" s="308"/>
      <c r="X186" s="308"/>
      <c r="Y186" s="308"/>
      <c r="Z186" s="308"/>
      <c r="AA186" s="308"/>
      <c r="AB186" s="336"/>
      <c r="AC186" s="336"/>
      <c r="AD186" s="308"/>
      <c r="AE186" s="308"/>
      <c r="AF186" s="308"/>
      <c r="AG186" s="308"/>
      <c r="AH186" s="326"/>
    </row>
    <row r="187" spans="2:34" x14ac:dyDescent="0.25">
      <c r="B187" s="323"/>
      <c r="C187" s="22" t="s">
        <v>38</v>
      </c>
      <c r="D187" s="357">
        <v>2</v>
      </c>
      <c r="E187" s="357" t="s">
        <v>12</v>
      </c>
      <c r="F187" s="357">
        <v>3</v>
      </c>
      <c r="G187" s="365" t="s">
        <v>13</v>
      </c>
      <c r="H187" s="357">
        <f t="shared" ref="H187:H209" si="16">F187-D187</f>
        <v>1</v>
      </c>
      <c r="I187" s="22"/>
      <c r="J187" s="357">
        <v>1</v>
      </c>
      <c r="K187" s="357" t="s">
        <v>12</v>
      </c>
      <c r="L187" s="357">
        <v>3</v>
      </c>
      <c r="M187" s="357" t="s">
        <v>208</v>
      </c>
      <c r="N187" s="357">
        <f t="shared" ref="N187:N209" si="17">L187-J187</f>
        <v>2</v>
      </c>
      <c r="O187" s="308"/>
      <c r="P187" s="308"/>
      <c r="Q187" s="308"/>
      <c r="R187" s="308"/>
      <c r="S187" s="308"/>
      <c r="T187" s="308"/>
      <c r="U187" s="308"/>
      <c r="V187" s="308"/>
      <c r="W187" s="308"/>
      <c r="X187" s="308"/>
      <c r="Y187" s="308"/>
      <c r="Z187" s="308"/>
      <c r="AA187" s="308"/>
      <c r="AB187" s="336">
        <f t="shared" si="12"/>
        <v>0</v>
      </c>
      <c r="AC187" s="336">
        <f t="shared" si="13"/>
        <v>2</v>
      </c>
      <c r="AD187" s="308"/>
      <c r="AE187" s="308"/>
      <c r="AF187" s="308"/>
      <c r="AG187" s="308"/>
      <c r="AH187" s="326"/>
    </row>
    <row r="188" spans="2:34" x14ac:dyDescent="0.25">
      <c r="B188" s="323"/>
      <c r="C188" s="22" t="s">
        <v>39</v>
      </c>
      <c r="D188" s="357">
        <v>1</v>
      </c>
      <c r="E188" s="357" t="s">
        <v>12</v>
      </c>
      <c r="F188" s="357">
        <v>3</v>
      </c>
      <c r="G188" s="365" t="s">
        <v>13</v>
      </c>
      <c r="H188" s="357">
        <f t="shared" si="16"/>
        <v>2</v>
      </c>
      <c r="I188" s="22"/>
      <c r="J188" s="357">
        <v>2</v>
      </c>
      <c r="K188" s="357" t="s">
        <v>12</v>
      </c>
      <c r="L188" s="357">
        <v>3</v>
      </c>
      <c r="M188" s="357" t="s">
        <v>13</v>
      </c>
      <c r="N188" s="357">
        <f t="shared" si="17"/>
        <v>1</v>
      </c>
      <c r="O188" s="308"/>
      <c r="P188" s="308"/>
      <c r="Q188" s="308"/>
      <c r="R188" s="308"/>
      <c r="S188" s="308"/>
      <c r="T188" s="308"/>
      <c r="U188" s="308"/>
      <c r="V188" s="308"/>
      <c r="W188" s="308"/>
      <c r="X188" s="308"/>
      <c r="Y188" s="308"/>
      <c r="Z188" s="308"/>
      <c r="AA188" s="308"/>
      <c r="AB188" s="336">
        <f t="shared" si="12"/>
        <v>0</v>
      </c>
      <c r="AC188" s="336">
        <f t="shared" si="13"/>
        <v>2</v>
      </c>
      <c r="AD188" s="308"/>
      <c r="AE188" s="308"/>
      <c r="AF188" s="308"/>
      <c r="AG188" s="308"/>
      <c r="AH188" s="326"/>
    </row>
    <row r="189" spans="2:34" x14ac:dyDescent="0.25">
      <c r="B189" s="323"/>
      <c r="C189" s="22" t="s">
        <v>40</v>
      </c>
      <c r="D189" s="357">
        <v>1</v>
      </c>
      <c r="E189" s="357" t="s">
        <v>12</v>
      </c>
      <c r="F189" s="357">
        <v>3</v>
      </c>
      <c r="G189" s="365" t="s">
        <v>13</v>
      </c>
      <c r="H189" s="357">
        <f t="shared" si="16"/>
        <v>2</v>
      </c>
      <c r="I189" s="22"/>
      <c r="J189" s="357">
        <v>2</v>
      </c>
      <c r="K189" s="357" t="s">
        <v>12</v>
      </c>
      <c r="L189" s="357">
        <v>3</v>
      </c>
      <c r="M189" s="357" t="s">
        <v>13</v>
      </c>
      <c r="N189" s="357">
        <f t="shared" si="17"/>
        <v>1</v>
      </c>
      <c r="O189" s="308"/>
      <c r="P189" s="308"/>
      <c r="Q189" s="308"/>
      <c r="R189" s="308"/>
      <c r="S189" s="308"/>
      <c r="T189" s="308"/>
      <c r="U189" s="308"/>
      <c r="V189" s="308"/>
      <c r="W189" s="308"/>
      <c r="X189" s="308"/>
      <c r="Y189" s="308"/>
      <c r="Z189" s="308"/>
      <c r="AA189" s="308"/>
      <c r="AB189" s="336">
        <f t="shared" si="12"/>
        <v>0</v>
      </c>
      <c r="AC189" s="336">
        <f t="shared" si="13"/>
        <v>2</v>
      </c>
      <c r="AD189" s="308"/>
      <c r="AE189" s="308"/>
      <c r="AF189" s="308"/>
      <c r="AG189" s="308"/>
      <c r="AH189" s="326"/>
    </row>
    <row r="190" spans="2:34" x14ac:dyDescent="0.25">
      <c r="B190" s="323"/>
      <c r="C190" s="22" t="s">
        <v>41</v>
      </c>
      <c r="D190" s="357">
        <v>2</v>
      </c>
      <c r="E190" s="357" t="s">
        <v>12</v>
      </c>
      <c r="F190" s="357">
        <v>4</v>
      </c>
      <c r="G190" s="365" t="s">
        <v>13</v>
      </c>
      <c r="H190" s="357">
        <f t="shared" si="16"/>
        <v>2</v>
      </c>
      <c r="I190" s="22"/>
      <c r="J190" s="357">
        <v>2</v>
      </c>
      <c r="K190" s="357" t="s">
        <v>12</v>
      </c>
      <c r="L190" s="357">
        <v>4</v>
      </c>
      <c r="M190" s="357" t="s">
        <v>208</v>
      </c>
      <c r="N190" s="366">
        <f t="shared" si="17"/>
        <v>2</v>
      </c>
      <c r="O190" s="308"/>
      <c r="P190" s="308"/>
      <c r="Q190" s="308"/>
      <c r="R190" s="308"/>
      <c r="S190" s="308"/>
      <c r="T190" s="308"/>
      <c r="U190" s="308"/>
      <c r="V190" s="308"/>
      <c r="W190" s="308"/>
      <c r="X190" s="308"/>
      <c r="Y190" s="308"/>
      <c r="Z190" s="308"/>
      <c r="AA190" s="308"/>
      <c r="AB190" s="336">
        <f t="shared" si="12"/>
        <v>0</v>
      </c>
      <c r="AC190" s="336">
        <f t="shared" si="13"/>
        <v>2</v>
      </c>
      <c r="AD190" s="308"/>
      <c r="AE190" s="308"/>
      <c r="AF190" s="308"/>
      <c r="AG190" s="308"/>
      <c r="AH190" s="326"/>
    </row>
    <row r="191" spans="2:34" x14ac:dyDescent="0.25">
      <c r="B191" s="323"/>
      <c r="C191" s="22" t="s">
        <v>35</v>
      </c>
      <c r="D191" s="357">
        <v>2</v>
      </c>
      <c r="E191" s="357" t="s">
        <v>12</v>
      </c>
      <c r="F191" s="357">
        <v>3</v>
      </c>
      <c r="G191" s="365" t="s">
        <v>13</v>
      </c>
      <c r="H191" s="357">
        <f t="shared" si="16"/>
        <v>1</v>
      </c>
      <c r="I191" s="22"/>
      <c r="J191" s="357">
        <v>2</v>
      </c>
      <c r="K191" s="357" t="s">
        <v>12</v>
      </c>
      <c r="L191" s="357">
        <v>3</v>
      </c>
      <c r="M191" s="357" t="s">
        <v>208</v>
      </c>
      <c r="N191" s="357">
        <f t="shared" si="17"/>
        <v>1</v>
      </c>
      <c r="O191" s="308"/>
      <c r="P191" s="308"/>
      <c r="Q191" s="308"/>
      <c r="R191" s="308"/>
      <c r="S191" s="308"/>
      <c r="T191" s="308"/>
      <c r="U191" s="308"/>
      <c r="V191" s="308"/>
      <c r="W191" s="308"/>
      <c r="X191" s="308"/>
      <c r="Y191" s="308"/>
      <c r="Z191" s="308"/>
      <c r="AA191" s="308"/>
      <c r="AB191" s="336">
        <f t="shared" si="12"/>
        <v>0</v>
      </c>
      <c r="AC191" s="336">
        <f t="shared" si="13"/>
        <v>2</v>
      </c>
      <c r="AD191" s="308"/>
      <c r="AE191" s="308"/>
      <c r="AF191" s="308"/>
      <c r="AG191" s="308"/>
      <c r="AH191" s="326"/>
    </row>
    <row r="192" spans="2:34" x14ac:dyDescent="0.25">
      <c r="B192" s="323"/>
      <c r="C192" s="22" t="s">
        <v>42</v>
      </c>
      <c r="D192" s="357">
        <v>1</v>
      </c>
      <c r="E192" s="357" t="s">
        <v>12</v>
      </c>
      <c r="F192" s="357">
        <v>2</v>
      </c>
      <c r="G192" s="365" t="s">
        <v>209</v>
      </c>
      <c r="H192" s="357">
        <f t="shared" si="16"/>
        <v>1</v>
      </c>
      <c r="I192" s="22"/>
      <c r="J192" s="357">
        <v>2</v>
      </c>
      <c r="K192" s="357" t="s">
        <v>12</v>
      </c>
      <c r="L192" s="357">
        <v>3</v>
      </c>
      <c r="M192" s="357" t="s">
        <v>13</v>
      </c>
      <c r="N192" s="357">
        <f t="shared" si="17"/>
        <v>1</v>
      </c>
      <c r="O192" s="308"/>
      <c r="P192" s="308"/>
      <c r="Q192" s="308"/>
      <c r="R192" s="308"/>
      <c r="S192" s="308"/>
      <c r="T192" s="308"/>
      <c r="U192" s="308"/>
      <c r="V192" s="308"/>
      <c r="W192" s="308"/>
      <c r="X192" s="308"/>
      <c r="Y192" s="308"/>
      <c r="Z192" s="308"/>
      <c r="AA192" s="308"/>
      <c r="AB192" s="336">
        <f t="shared" si="12"/>
        <v>0</v>
      </c>
      <c r="AC192" s="336">
        <f t="shared" si="13"/>
        <v>1</v>
      </c>
      <c r="AD192" s="308"/>
      <c r="AE192" s="308"/>
      <c r="AF192" s="308"/>
      <c r="AG192" s="308"/>
      <c r="AH192" s="326"/>
    </row>
    <row r="193" spans="2:34" x14ac:dyDescent="0.25">
      <c r="B193" s="323"/>
      <c r="C193" s="22" t="s">
        <v>43</v>
      </c>
      <c r="D193" s="357">
        <v>1</v>
      </c>
      <c r="E193" s="357" t="s">
        <v>12</v>
      </c>
      <c r="F193" s="357">
        <v>2</v>
      </c>
      <c r="G193" s="365" t="s">
        <v>209</v>
      </c>
      <c r="H193" s="357">
        <f t="shared" si="16"/>
        <v>1</v>
      </c>
      <c r="I193" s="22"/>
      <c r="J193" s="357">
        <v>2</v>
      </c>
      <c r="K193" s="357" t="s">
        <v>12</v>
      </c>
      <c r="L193" s="357">
        <v>3</v>
      </c>
      <c r="M193" s="357" t="s">
        <v>208</v>
      </c>
      <c r="N193" s="366">
        <f t="shared" si="17"/>
        <v>1</v>
      </c>
      <c r="O193" s="308"/>
      <c r="P193" s="308"/>
      <c r="Q193" s="308"/>
      <c r="R193" s="308"/>
      <c r="S193" s="308"/>
      <c r="T193" s="308"/>
      <c r="U193" s="308"/>
      <c r="V193" s="308"/>
      <c r="W193" s="308"/>
      <c r="X193" s="308"/>
      <c r="Y193" s="308"/>
      <c r="Z193" s="308"/>
      <c r="AA193" s="308"/>
      <c r="AB193" s="336">
        <f t="shared" si="12"/>
        <v>0</v>
      </c>
      <c r="AC193" s="336">
        <f t="shared" si="13"/>
        <v>1</v>
      </c>
      <c r="AD193" s="308"/>
      <c r="AE193" s="308"/>
      <c r="AF193" s="308"/>
      <c r="AG193" s="308"/>
      <c r="AH193" s="326"/>
    </row>
    <row r="194" spans="2:34" x14ac:dyDescent="0.25">
      <c r="B194" s="323"/>
      <c r="C194" s="22" t="s">
        <v>44</v>
      </c>
      <c r="D194" s="357">
        <v>2</v>
      </c>
      <c r="E194" s="357" t="s">
        <v>12</v>
      </c>
      <c r="F194" s="357">
        <v>4</v>
      </c>
      <c r="G194" s="365" t="s">
        <v>13</v>
      </c>
      <c r="H194" s="357">
        <f t="shared" si="16"/>
        <v>2</v>
      </c>
      <c r="I194" s="22"/>
      <c r="J194" s="357">
        <v>1</v>
      </c>
      <c r="K194" s="357" t="s">
        <v>209</v>
      </c>
      <c r="L194" s="357">
        <v>2</v>
      </c>
      <c r="M194" s="357" t="s">
        <v>209</v>
      </c>
      <c r="N194" s="366">
        <f t="shared" si="17"/>
        <v>1</v>
      </c>
      <c r="O194" s="308"/>
      <c r="P194" s="308"/>
      <c r="Q194" s="308"/>
      <c r="R194" s="308"/>
      <c r="S194" s="308"/>
      <c r="T194" s="308"/>
      <c r="U194" s="308"/>
      <c r="V194" s="308"/>
      <c r="W194" s="308"/>
      <c r="X194" s="308"/>
      <c r="Y194" s="308"/>
      <c r="Z194" s="308"/>
      <c r="AA194" s="308"/>
      <c r="AB194" s="336">
        <f t="shared" si="12"/>
        <v>0</v>
      </c>
      <c r="AC194" s="336">
        <f t="shared" si="13"/>
        <v>1</v>
      </c>
      <c r="AD194" s="308"/>
      <c r="AE194" s="308"/>
      <c r="AF194" s="308"/>
      <c r="AG194" s="308"/>
      <c r="AH194" s="326"/>
    </row>
    <row r="195" spans="2:34" x14ac:dyDescent="0.25">
      <c r="B195" s="323"/>
      <c r="C195" s="22" t="s">
        <v>45</v>
      </c>
      <c r="D195" s="357">
        <v>2</v>
      </c>
      <c r="E195" s="357" t="s">
        <v>12</v>
      </c>
      <c r="F195" s="357">
        <v>2</v>
      </c>
      <c r="G195" s="365" t="s">
        <v>209</v>
      </c>
      <c r="H195" s="357">
        <f t="shared" si="16"/>
        <v>0</v>
      </c>
      <c r="I195" s="22"/>
      <c r="J195" s="357">
        <v>3</v>
      </c>
      <c r="K195" s="357" t="s">
        <v>208</v>
      </c>
      <c r="L195" s="357">
        <v>4</v>
      </c>
      <c r="M195" s="357" t="s">
        <v>208</v>
      </c>
      <c r="N195" s="366">
        <f t="shared" si="17"/>
        <v>1</v>
      </c>
      <c r="O195" s="308"/>
      <c r="P195" s="308"/>
      <c r="Q195" s="308"/>
      <c r="R195" s="308"/>
      <c r="S195" s="308"/>
      <c r="T195" s="308"/>
      <c r="U195" s="308"/>
      <c r="V195" s="308"/>
      <c r="W195" s="308"/>
      <c r="X195" s="308"/>
      <c r="Y195" s="308"/>
      <c r="Z195" s="308"/>
      <c r="AA195" s="308"/>
      <c r="AB195" s="336">
        <f t="shared" si="12"/>
        <v>1</v>
      </c>
      <c r="AC195" s="336">
        <f t="shared" si="13"/>
        <v>1</v>
      </c>
      <c r="AD195" s="308"/>
      <c r="AE195" s="308"/>
      <c r="AF195" s="308"/>
      <c r="AG195" s="308"/>
      <c r="AH195" s="326"/>
    </row>
    <row r="196" spans="2:34" x14ac:dyDescent="0.25">
      <c r="B196" s="323"/>
      <c r="C196" s="22" t="s">
        <v>46</v>
      </c>
      <c r="D196" s="357">
        <v>2</v>
      </c>
      <c r="E196" s="357" t="s">
        <v>12</v>
      </c>
      <c r="F196" s="357">
        <v>2</v>
      </c>
      <c r="G196" s="365" t="s">
        <v>209</v>
      </c>
      <c r="H196" s="357">
        <f t="shared" si="16"/>
        <v>0</v>
      </c>
      <c r="I196" s="22"/>
      <c r="J196" s="357">
        <v>2</v>
      </c>
      <c r="K196" s="357" t="s">
        <v>209</v>
      </c>
      <c r="L196" s="357">
        <v>2</v>
      </c>
      <c r="M196" s="357" t="s">
        <v>209</v>
      </c>
      <c r="N196" s="366">
        <f t="shared" si="17"/>
        <v>0</v>
      </c>
      <c r="O196" s="308"/>
      <c r="P196" s="308"/>
      <c r="Q196" s="308"/>
      <c r="R196" s="308"/>
      <c r="S196" s="308"/>
      <c r="T196" s="308"/>
      <c r="U196" s="308"/>
      <c r="V196" s="308"/>
      <c r="W196" s="308"/>
      <c r="X196" s="308"/>
      <c r="Y196" s="308"/>
      <c r="Z196" s="308"/>
      <c r="AA196" s="308"/>
      <c r="AB196" s="336">
        <f t="shared" si="12"/>
        <v>0</v>
      </c>
      <c r="AC196" s="336">
        <f t="shared" si="13"/>
        <v>0</v>
      </c>
      <c r="AD196" s="308"/>
      <c r="AE196" s="308"/>
      <c r="AF196" s="308"/>
      <c r="AG196" s="308"/>
      <c r="AH196" s="326"/>
    </row>
    <row r="197" spans="2:34" x14ac:dyDescent="0.25">
      <c r="B197" s="323"/>
      <c r="C197" s="22" t="s">
        <v>47</v>
      </c>
      <c r="D197" s="357">
        <v>1</v>
      </c>
      <c r="E197" s="357" t="s">
        <v>12</v>
      </c>
      <c r="F197" s="357">
        <v>4</v>
      </c>
      <c r="G197" s="365" t="s">
        <v>13</v>
      </c>
      <c r="H197" s="357">
        <f t="shared" si="16"/>
        <v>3</v>
      </c>
      <c r="I197" s="22"/>
      <c r="J197" s="357">
        <v>1</v>
      </c>
      <c r="K197" s="357" t="s">
        <v>12</v>
      </c>
      <c r="L197" s="357">
        <v>2</v>
      </c>
      <c r="M197" s="357" t="s">
        <v>12</v>
      </c>
      <c r="N197" s="366">
        <f t="shared" si="17"/>
        <v>1</v>
      </c>
      <c r="O197" s="308"/>
      <c r="P197" s="308"/>
      <c r="Q197" s="308"/>
      <c r="R197" s="308"/>
      <c r="S197" s="308"/>
      <c r="T197" s="308"/>
      <c r="U197" s="308"/>
      <c r="V197" s="308"/>
      <c r="W197" s="308"/>
      <c r="X197" s="308"/>
      <c r="Y197" s="308"/>
      <c r="Z197" s="308"/>
      <c r="AA197" s="308"/>
      <c r="AB197" s="336">
        <f t="shared" si="12"/>
        <v>0</v>
      </c>
      <c r="AC197" s="336">
        <f t="shared" si="13"/>
        <v>1</v>
      </c>
      <c r="AD197" s="308"/>
      <c r="AE197" s="308"/>
      <c r="AF197" s="308"/>
      <c r="AG197" s="308"/>
      <c r="AH197" s="326"/>
    </row>
    <row r="198" spans="2:34" x14ac:dyDescent="0.25">
      <c r="B198" s="323"/>
      <c r="C198" s="22" t="s">
        <v>48</v>
      </c>
      <c r="D198" s="357">
        <v>2</v>
      </c>
      <c r="E198" s="357" t="s">
        <v>12</v>
      </c>
      <c r="F198" s="357">
        <v>4</v>
      </c>
      <c r="G198" s="365" t="s">
        <v>13</v>
      </c>
      <c r="H198" s="357">
        <f t="shared" si="16"/>
        <v>2</v>
      </c>
      <c r="I198" s="22"/>
      <c r="J198" s="357">
        <v>2</v>
      </c>
      <c r="K198" s="357" t="s">
        <v>209</v>
      </c>
      <c r="L198" s="357">
        <v>4</v>
      </c>
      <c r="M198" s="357" t="s">
        <v>13</v>
      </c>
      <c r="N198" s="366">
        <f t="shared" si="17"/>
        <v>2</v>
      </c>
      <c r="O198" s="308"/>
      <c r="P198" s="308"/>
      <c r="Q198" s="308"/>
      <c r="R198" s="308"/>
      <c r="S198" s="308"/>
      <c r="T198" s="308"/>
      <c r="U198" s="308"/>
      <c r="V198" s="308"/>
      <c r="W198" s="308"/>
      <c r="X198" s="308"/>
      <c r="Y198" s="308"/>
      <c r="Z198" s="308"/>
      <c r="AA198" s="308"/>
      <c r="AB198" s="336">
        <f t="shared" si="12"/>
        <v>0</v>
      </c>
      <c r="AC198" s="336">
        <f t="shared" si="13"/>
        <v>2</v>
      </c>
      <c r="AD198" s="308"/>
      <c r="AE198" s="308"/>
      <c r="AF198" s="308"/>
      <c r="AG198" s="308"/>
      <c r="AH198" s="326"/>
    </row>
    <row r="199" spans="2:34" x14ac:dyDescent="0.25">
      <c r="B199" s="323"/>
      <c r="C199" s="22" t="s">
        <v>49</v>
      </c>
      <c r="D199" s="357">
        <v>2</v>
      </c>
      <c r="E199" s="357" t="s">
        <v>209</v>
      </c>
      <c r="F199" s="357">
        <v>4</v>
      </c>
      <c r="G199" s="365" t="s">
        <v>13</v>
      </c>
      <c r="H199" s="357">
        <f t="shared" si="16"/>
        <v>2</v>
      </c>
      <c r="I199" s="22"/>
      <c r="J199" s="357">
        <v>3</v>
      </c>
      <c r="K199" s="357" t="s">
        <v>208</v>
      </c>
      <c r="L199" s="357">
        <v>3</v>
      </c>
      <c r="M199" s="357" t="s">
        <v>13</v>
      </c>
      <c r="N199" s="357">
        <f t="shared" si="17"/>
        <v>0</v>
      </c>
      <c r="O199" s="308"/>
      <c r="P199" s="308"/>
      <c r="Q199" s="308"/>
      <c r="R199" s="308"/>
      <c r="S199" s="308"/>
      <c r="T199" s="308"/>
      <c r="U199" s="308"/>
      <c r="V199" s="308"/>
      <c r="W199" s="308"/>
      <c r="X199" s="308"/>
      <c r="Y199" s="308"/>
      <c r="Z199" s="308"/>
      <c r="AA199" s="308"/>
      <c r="AB199" s="336">
        <f t="shared" ref="AB199:AB209" si="18">(COUNTIF(E199,"Y")+COUNTIF(K199,"Y")+COUNTIF(Q199,"Y"))</f>
        <v>1</v>
      </c>
      <c r="AC199" s="336">
        <f t="shared" ref="AC199:AC209" si="19">(COUNTIF(G199,"Y")+COUNTIF(M199,"Y")+COUNTIF(S199,"Y"))</f>
        <v>2</v>
      </c>
      <c r="AD199" s="308"/>
      <c r="AE199" s="308"/>
      <c r="AF199" s="308"/>
      <c r="AG199" s="308"/>
      <c r="AH199" s="326"/>
    </row>
    <row r="200" spans="2:34" x14ac:dyDescent="0.25">
      <c r="B200" s="323"/>
      <c r="C200" s="22" t="s">
        <v>50</v>
      </c>
      <c r="D200" s="357">
        <v>2</v>
      </c>
      <c r="E200" s="357" t="s">
        <v>209</v>
      </c>
      <c r="F200" s="357">
        <v>3</v>
      </c>
      <c r="G200" s="365" t="s">
        <v>13</v>
      </c>
      <c r="H200" s="357">
        <f t="shared" si="16"/>
        <v>1</v>
      </c>
      <c r="I200" s="22"/>
      <c r="J200" s="357">
        <v>2</v>
      </c>
      <c r="K200" s="357" t="s">
        <v>12</v>
      </c>
      <c r="L200" s="357">
        <v>3</v>
      </c>
      <c r="M200" s="357" t="s">
        <v>208</v>
      </c>
      <c r="N200" s="357">
        <f t="shared" si="17"/>
        <v>1</v>
      </c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08"/>
      <c r="AB200" s="336">
        <f t="shared" si="18"/>
        <v>0</v>
      </c>
      <c r="AC200" s="336">
        <f t="shared" si="19"/>
        <v>2</v>
      </c>
      <c r="AD200" s="308"/>
      <c r="AE200" s="308"/>
      <c r="AF200" s="308"/>
      <c r="AG200" s="308"/>
      <c r="AH200" s="326"/>
    </row>
    <row r="201" spans="2:34" x14ac:dyDescent="0.25">
      <c r="B201" s="323"/>
      <c r="C201" s="22" t="s">
        <v>51</v>
      </c>
      <c r="D201" s="357">
        <v>2</v>
      </c>
      <c r="E201" s="357" t="s">
        <v>12</v>
      </c>
      <c r="F201" s="357">
        <v>2</v>
      </c>
      <c r="G201" s="365" t="s">
        <v>209</v>
      </c>
      <c r="H201" s="357">
        <f t="shared" si="16"/>
        <v>0</v>
      </c>
      <c r="I201" s="22"/>
      <c r="J201" s="357">
        <v>2</v>
      </c>
      <c r="K201" s="357" t="s">
        <v>209</v>
      </c>
      <c r="L201" s="357">
        <v>3</v>
      </c>
      <c r="M201" s="357" t="s">
        <v>208</v>
      </c>
      <c r="N201" s="366">
        <f t="shared" si="17"/>
        <v>1</v>
      </c>
      <c r="O201" s="308"/>
      <c r="P201" s="308"/>
      <c r="Q201" s="308"/>
      <c r="R201" s="308"/>
      <c r="S201" s="308"/>
      <c r="T201" s="308"/>
      <c r="U201" s="308"/>
      <c r="V201" s="308"/>
      <c r="W201" s="308"/>
      <c r="X201" s="308"/>
      <c r="Y201" s="308"/>
      <c r="Z201" s="308"/>
      <c r="AA201" s="308"/>
      <c r="AB201" s="336">
        <f t="shared" si="18"/>
        <v>0</v>
      </c>
      <c r="AC201" s="336">
        <f t="shared" si="19"/>
        <v>1</v>
      </c>
      <c r="AD201" s="308"/>
      <c r="AE201" s="308"/>
      <c r="AF201" s="308"/>
      <c r="AG201" s="308"/>
      <c r="AH201" s="326"/>
    </row>
    <row r="202" spans="2:34" x14ac:dyDescent="0.25">
      <c r="B202" s="323"/>
      <c r="C202" s="22" t="s">
        <v>52</v>
      </c>
      <c r="D202" s="357">
        <v>1</v>
      </c>
      <c r="E202" s="357" t="s">
        <v>12</v>
      </c>
      <c r="F202" s="357">
        <v>2</v>
      </c>
      <c r="G202" s="365" t="s">
        <v>209</v>
      </c>
      <c r="H202" s="357">
        <f t="shared" si="16"/>
        <v>1</v>
      </c>
      <c r="I202" s="22"/>
      <c r="J202" s="357">
        <v>1</v>
      </c>
      <c r="K202" s="357" t="s">
        <v>209</v>
      </c>
      <c r="L202" s="357">
        <v>3</v>
      </c>
      <c r="M202" s="357" t="s">
        <v>13</v>
      </c>
      <c r="N202" s="357">
        <f t="shared" si="17"/>
        <v>2</v>
      </c>
      <c r="O202" s="308"/>
      <c r="P202" s="308"/>
      <c r="Q202" s="308"/>
      <c r="R202" s="308"/>
      <c r="S202" s="308"/>
      <c r="T202" s="308"/>
      <c r="U202" s="308"/>
      <c r="V202" s="308"/>
      <c r="W202" s="308"/>
      <c r="X202" s="308"/>
      <c r="Y202" s="308"/>
      <c r="Z202" s="308"/>
      <c r="AA202" s="308"/>
      <c r="AB202" s="336">
        <f t="shared" si="18"/>
        <v>0</v>
      </c>
      <c r="AC202" s="336">
        <f t="shared" si="19"/>
        <v>1</v>
      </c>
      <c r="AD202" s="308"/>
      <c r="AE202" s="308"/>
      <c r="AF202" s="308"/>
      <c r="AG202" s="308"/>
      <c r="AH202" s="326"/>
    </row>
    <row r="203" spans="2:34" x14ac:dyDescent="0.25">
      <c r="B203" s="323"/>
      <c r="C203" s="22" t="s">
        <v>53</v>
      </c>
      <c r="D203" s="357">
        <v>2</v>
      </c>
      <c r="E203" s="357" t="s">
        <v>12</v>
      </c>
      <c r="F203" s="357">
        <v>3</v>
      </c>
      <c r="G203" s="365" t="s">
        <v>13</v>
      </c>
      <c r="H203" s="357">
        <f t="shared" si="16"/>
        <v>1</v>
      </c>
      <c r="I203" s="22"/>
      <c r="J203" s="357">
        <v>1</v>
      </c>
      <c r="K203" s="357" t="s">
        <v>12</v>
      </c>
      <c r="L203" s="357">
        <v>2</v>
      </c>
      <c r="M203" s="357" t="s">
        <v>209</v>
      </c>
      <c r="N203" s="357">
        <f t="shared" si="17"/>
        <v>1</v>
      </c>
      <c r="O203" s="308"/>
      <c r="P203" s="308"/>
      <c r="Q203" s="308"/>
      <c r="R203" s="308"/>
      <c r="S203" s="308"/>
      <c r="T203" s="308"/>
      <c r="U203" s="308"/>
      <c r="V203" s="308"/>
      <c r="W203" s="308"/>
      <c r="X203" s="308"/>
      <c r="Y203" s="308"/>
      <c r="Z203" s="308"/>
      <c r="AA203" s="308"/>
      <c r="AB203" s="336">
        <f t="shared" si="18"/>
        <v>0</v>
      </c>
      <c r="AC203" s="336">
        <f t="shared" si="19"/>
        <v>1</v>
      </c>
      <c r="AD203" s="308"/>
      <c r="AE203" s="308"/>
      <c r="AF203" s="308"/>
      <c r="AG203" s="308"/>
      <c r="AH203" s="326"/>
    </row>
    <row r="204" spans="2:34" x14ac:dyDescent="0.25">
      <c r="B204" s="323"/>
      <c r="C204" s="22" t="s">
        <v>54</v>
      </c>
      <c r="D204" s="357">
        <v>2</v>
      </c>
      <c r="E204" s="357" t="s">
        <v>12</v>
      </c>
      <c r="F204" s="357">
        <v>3</v>
      </c>
      <c r="G204" s="365" t="s">
        <v>13</v>
      </c>
      <c r="H204" s="357">
        <f t="shared" si="16"/>
        <v>1</v>
      </c>
      <c r="I204" s="22"/>
      <c r="J204" s="357">
        <v>2</v>
      </c>
      <c r="K204" s="357" t="s">
        <v>12</v>
      </c>
      <c r="L204" s="357">
        <v>3</v>
      </c>
      <c r="M204" s="357" t="s">
        <v>13</v>
      </c>
      <c r="N204" s="357">
        <f t="shared" si="17"/>
        <v>1</v>
      </c>
      <c r="O204" s="308"/>
      <c r="P204" s="308"/>
      <c r="Q204" s="308"/>
      <c r="R204" s="308"/>
      <c r="S204" s="308"/>
      <c r="T204" s="308"/>
      <c r="U204" s="308"/>
      <c r="V204" s="308"/>
      <c r="W204" s="308"/>
      <c r="X204" s="308"/>
      <c r="Y204" s="308"/>
      <c r="Z204" s="308"/>
      <c r="AA204" s="308"/>
      <c r="AB204" s="336">
        <f t="shared" si="18"/>
        <v>0</v>
      </c>
      <c r="AC204" s="336">
        <f t="shared" si="19"/>
        <v>2</v>
      </c>
      <c r="AD204" s="308"/>
      <c r="AE204" s="308"/>
      <c r="AF204" s="308"/>
      <c r="AG204" s="308"/>
      <c r="AH204" s="326"/>
    </row>
    <row r="205" spans="2:34" x14ac:dyDescent="0.25">
      <c r="B205" s="323"/>
      <c r="C205" s="22" t="s">
        <v>55</v>
      </c>
      <c r="D205" s="357">
        <v>2</v>
      </c>
      <c r="E205" s="357" t="s">
        <v>12</v>
      </c>
      <c r="F205" s="357">
        <v>3</v>
      </c>
      <c r="G205" s="365" t="s">
        <v>13</v>
      </c>
      <c r="H205" s="357">
        <f t="shared" si="16"/>
        <v>1</v>
      </c>
      <c r="I205" s="22"/>
      <c r="J205" s="357">
        <v>1</v>
      </c>
      <c r="K205" s="357" t="s">
        <v>12</v>
      </c>
      <c r="L205" s="357">
        <v>3</v>
      </c>
      <c r="M205" s="357" t="s">
        <v>13</v>
      </c>
      <c r="N205" s="357">
        <f t="shared" si="17"/>
        <v>2</v>
      </c>
      <c r="O205" s="308"/>
      <c r="P205" s="308"/>
      <c r="Q205" s="308"/>
      <c r="R205" s="308"/>
      <c r="S205" s="308"/>
      <c r="T205" s="308"/>
      <c r="U205" s="308"/>
      <c r="V205" s="308"/>
      <c r="W205" s="308"/>
      <c r="X205" s="308"/>
      <c r="Y205" s="308"/>
      <c r="Z205" s="308"/>
      <c r="AA205" s="308"/>
      <c r="AB205" s="336">
        <f t="shared" si="18"/>
        <v>0</v>
      </c>
      <c r="AC205" s="336">
        <f t="shared" si="19"/>
        <v>2</v>
      </c>
      <c r="AD205" s="308"/>
      <c r="AE205" s="308"/>
      <c r="AF205" s="308"/>
      <c r="AG205" s="308"/>
      <c r="AH205" s="326"/>
    </row>
    <row r="206" spans="2:34" x14ac:dyDescent="0.25">
      <c r="B206" s="323"/>
      <c r="C206" s="22" t="s">
        <v>36</v>
      </c>
      <c r="D206" s="357">
        <v>2</v>
      </c>
      <c r="E206" s="357" t="s">
        <v>12</v>
      </c>
      <c r="F206" s="357">
        <v>3</v>
      </c>
      <c r="G206" s="365" t="s">
        <v>208</v>
      </c>
      <c r="H206" s="357">
        <f t="shared" si="16"/>
        <v>1</v>
      </c>
      <c r="I206" s="22"/>
      <c r="J206" s="357">
        <v>2</v>
      </c>
      <c r="K206" s="357" t="s">
        <v>209</v>
      </c>
      <c r="L206" s="357">
        <v>3</v>
      </c>
      <c r="M206" s="357" t="s">
        <v>13</v>
      </c>
      <c r="N206" s="357">
        <f t="shared" si="17"/>
        <v>1</v>
      </c>
      <c r="O206" s="308"/>
      <c r="P206" s="30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8"/>
      <c r="AA206" s="308"/>
      <c r="AB206" s="336">
        <f t="shared" si="18"/>
        <v>0</v>
      </c>
      <c r="AC206" s="336">
        <f t="shared" si="19"/>
        <v>2</v>
      </c>
      <c r="AD206" s="308"/>
      <c r="AE206" s="308"/>
      <c r="AF206" s="308"/>
      <c r="AG206" s="308"/>
      <c r="AH206" s="326"/>
    </row>
    <row r="207" spans="2:34" x14ac:dyDescent="0.25">
      <c r="B207" s="323"/>
      <c r="C207" s="22" t="s">
        <v>37</v>
      </c>
      <c r="D207" s="357">
        <v>1</v>
      </c>
      <c r="E207" s="357" t="s">
        <v>209</v>
      </c>
      <c r="F207" s="357">
        <v>4</v>
      </c>
      <c r="G207" s="365" t="s">
        <v>13</v>
      </c>
      <c r="H207" s="357">
        <f t="shared" si="16"/>
        <v>3</v>
      </c>
      <c r="I207" s="22"/>
      <c r="J207" s="357">
        <v>1</v>
      </c>
      <c r="K207" s="357" t="s">
        <v>12</v>
      </c>
      <c r="L207" s="357">
        <v>2</v>
      </c>
      <c r="M207" s="357" t="s">
        <v>209</v>
      </c>
      <c r="N207" s="357">
        <f t="shared" si="17"/>
        <v>1</v>
      </c>
      <c r="O207" s="308"/>
      <c r="P207" s="308"/>
      <c r="Q207" s="308"/>
      <c r="R207" s="308"/>
      <c r="S207" s="308"/>
      <c r="T207" s="308"/>
      <c r="U207" s="308"/>
      <c r="V207" s="308"/>
      <c r="W207" s="308"/>
      <c r="X207" s="308"/>
      <c r="Y207" s="308"/>
      <c r="Z207" s="308"/>
      <c r="AA207" s="308"/>
      <c r="AB207" s="336">
        <f t="shared" si="18"/>
        <v>0</v>
      </c>
      <c r="AC207" s="336">
        <f t="shared" si="19"/>
        <v>1</v>
      </c>
      <c r="AD207" s="308"/>
      <c r="AE207" s="308"/>
      <c r="AF207" s="308"/>
      <c r="AG207" s="308"/>
      <c r="AH207" s="326"/>
    </row>
    <row r="208" spans="2:34" x14ac:dyDescent="0.25">
      <c r="B208" s="323"/>
      <c r="C208" s="22" t="s">
        <v>56</v>
      </c>
      <c r="D208" s="357">
        <v>1</v>
      </c>
      <c r="E208" s="357" t="s">
        <v>12</v>
      </c>
      <c r="F208" s="357">
        <v>3</v>
      </c>
      <c r="G208" s="365" t="s">
        <v>13</v>
      </c>
      <c r="H208" s="357">
        <f t="shared" si="16"/>
        <v>2</v>
      </c>
      <c r="I208" s="22"/>
      <c r="J208" s="357">
        <v>2</v>
      </c>
      <c r="K208" s="357" t="s">
        <v>12</v>
      </c>
      <c r="L208" s="357">
        <v>4</v>
      </c>
      <c r="M208" s="357" t="s">
        <v>208</v>
      </c>
      <c r="N208" s="366">
        <f t="shared" si="17"/>
        <v>2</v>
      </c>
      <c r="O208" s="308"/>
      <c r="P208" s="308"/>
      <c r="Q208" s="308"/>
      <c r="R208" s="308"/>
      <c r="S208" s="308"/>
      <c r="T208" s="308"/>
      <c r="U208" s="308"/>
      <c r="V208" s="308"/>
      <c r="W208" s="308"/>
      <c r="X208" s="308"/>
      <c r="Y208" s="308"/>
      <c r="Z208" s="308"/>
      <c r="AA208" s="308"/>
      <c r="AB208" s="336">
        <f t="shared" si="18"/>
        <v>0</v>
      </c>
      <c r="AC208" s="336">
        <f t="shared" si="19"/>
        <v>2</v>
      </c>
      <c r="AD208" s="308"/>
      <c r="AE208" s="308"/>
      <c r="AF208" s="308"/>
      <c r="AG208" s="308"/>
      <c r="AH208" s="326"/>
    </row>
    <row r="209" spans="2:34" x14ac:dyDescent="0.25">
      <c r="B209" s="323"/>
      <c r="C209" s="22" t="s">
        <v>59</v>
      </c>
      <c r="D209" s="357">
        <v>1</v>
      </c>
      <c r="E209" s="357" t="s">
        <v>209</v>
      </c>
      <c r="F209" s="357">
        <v>2</v>
      </c>
      <c r="G209" s="365" t="s">
        <v>12</v>
      </c>
      <c r="H209" s="366">
        <f t="shared" si="16"/>
        <v>1</v>
      </c>
      <c r="I209" s="22"/>
      <c r="J209" s="357">
        <v>1</v>
      </c>
      <c r="K209" s="357" t="s">
        <v>12</v>
      </c>
      <c r="L209" s="357">
        <v>2</v>
      </c>
      <c r="M209" s="357" t="s">
        <v>12</v>
      </c>
      <c r="N209" s="357">
        <f t="shared" si="17"/>
        <v>1</v>
      </c>
      <c r="O209" s="308"/>
      <c r="P209" s="308"/>
      <c r="Q209" s="308"/>
      <c r="R209" s="308"/>
      <c r="S209" s="308"/>
      <c r="T209" s="308"/>
      <c r="U209" s="308"/>
      <c r="V209" s="308"/>
      <c r="W209" s="308"/>
      <c r="X209" s="308"/>
      <c r="Y209" s="308"/>
      <c r="Z209" s="308"/>
      <c r="AA209" s="308"/>
      <c r="AB209" s="336">
        <f t="shared" si="18"/>
        <v>0</v>
      </c>
      <c r="AC209" s="336">
        <f t="shared" si="19"/>
        <v>0</v>
      </c>
      <c r="AD209" s="308"/>
      <c r="AE209" s="308"/>
      <c r="AF209" s="308"/>
      <c r="AG209" s="308"/>
      <c r="AH209" s="326"/>
    </row>
    <row r="210" spans="2:34" x14ac:dyDescent="0.25">
      <c r="B210" s="323"/>
      <c r="C210" s="22"/>
      <c r="D210" s="357"/>
      <c r="E210" s="357"/>
      <c r="F210" s="357"/>
      <c r="G210" s="365"/>
      <c r="H210" s="366"/>
      <c r="I210" s="22"/>
      <c r="J210" s="357"/>
      <c r="K210" s="357"/>
      <c r="L210" s="357"/>
      <c r="M210" s="357"/>
      <c r="N210" s="357"/>
      <c r="O210" s="308"/>
      <c r="P210" s="308"/>
      <c r="Q210" s="308"/>
      <c r="R210" s="308"/>
      <c r="S210" s="308"/>
      <c r="T210" s="308"/>
      <c r="U210" s="308"/>
      <c r="V210" s="308"/>
      <c r="W210" s="308"/>
      <c r="X210" s="308"/>
      <c r="Y210" s="308"/>
      <c r="Z210" s="308"/>
      <c r="AA210" s="308"/>
      <c r="AB210" s="336"/>
      <c r="AC210" s="336"/>
      <c r="AD210" s="308"/>
      <c r="AE210" s="308"/>
      <c r="AF210" s="308"/>
      <c r="AG210" s="308"/>
      <c r="AH210" s="326"/>
    </row>
    <row r="211" spans="2:34" x14ac:dyDescent="0.25">
      <c r="B211" s="323"/>
      <c r="C211" s="22"/>
      <c r="D211" s="357"/>
      <c r="E211" s="357"/>
      <c r="F211" s="357"/>
      <c r="G211" s="365"/>
      <c r="H211" s="357"/>
      <c r="I211" s="22"/>
      <c r="J211" s="357"/>
      <c r="K211" s="357"/>
      <c r="L211" s="357"/>
      <c r="M211" s="357"/>
      <c r="N211" s="357"/>
      <c r="O211" s="308"/>
      <c r="P211" s="308"/>
      <c r="Q211" s="308"/>
      <c r="R211" s="308"/>
      <c r="S211" s="308"/>
      <c r="T211" s="308"/>
      <c r="U211" s="308"/>
      <c r="V211" s="308"/>
      <c r="W211" s="308"/>
      <c r="X211" s="308"/>
      <c r="Y211" s="308"/>
      <c r="Z211" s="308"/>
      <c r="AA211" s="308"/>
      <c r="AB211" s="308"/>
      <c r="AC211" s="308"/>
      <c r="AD211" s="308"/>
      <c r="AE211" s="308"/>
      <c r="AF211" s="308"/>
      <c r="AG211" s="308"/>
      <c r="AH211" s="326"/>
    </row>
    <row r="212" spans="2:34" x14ac:dyDescent="0.25">
      <c r="B212" s="323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308"/>
      <c r="P212" s="308"/>
      <c r="Q212" s="308"/>
      <c r="R212" s="308"/>
      <c r="S212" s="308"/>
      <c r="T212" s="308"/>
      <c r="U212" s="308"/>
      <c r="V212" s="308"/>
      <c r="W212" s="308"/>
      <c r="X212" s="308"/>
      <c r="Y212" s="308"/>
      <c r="Z212" s="308"/>
      <c r="AA212" s="308"/>
      <c r="AB212" s="308"/>
      <c r="AC212" s="308"/>
      <c r="AD212" s="308"/>
      <c r="AE212" s="308"/>
      <c r="AF212" s="308"/>
      <c r="AG212" s="308"/>
      <c r="AH212" s="326"/>
    </row>
    <row r="213" spans="2:34" x14ac:dyDescent="0.25">
      <c r="B213" s="323"/>
      <c r="C213" s="22" t="s">
        <v>14</v>
      </c>
      <c r="D213" s="367">
        <f>AVERAGE(D187:D211)</f>
        <v>1.6086956521739131</v>
      </c>
      <c r="E213" s="367"/>
      <c r="F213" s="367">
        <f>AVERAGE(F187:F211)</f>
        <v>2.9565217391304346</v>
      </c>
      <c r="G213" s="367"/>
      <c r="H213" s="367">
        <f>AVERAGE(H187:H211)</f>
        <v>1.3478260869565217</v>
      </c>
      <c r="I213" s="22"/>
      <c r="J213" s="367">
        <f>AVERAGE(J187:J211)</f>
        <v>1.7391304347826086</v>
      </c>
      <c r="K213" s="367"/>
      <c r="L213" s="367">
        <f>AVERAGE(L187:L211)</f>
        <v>2.9130434782608696</v>
      </c>
      <c r="M213" s="22"/>
      <c r="N213" s="367">
        <f>AVERAGE(N187:N211)</f>
        <v>1.173913043478261</v>
      </c>
      <c r="O213" s="308"/>
      <c r="P213" s="30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  <c r="AA213" s="308"/>
      <c r="AB213" s="308"/>
      <c r="AC213" s="308"/>
      <c r="AD213" s="308"/>
      <c r="AE213" s="308"/>
      <c r="AF213" s="308"/>
      <c r="AG213" s="308"/>
      <c r="AH213" s="326"/>
    </row>
    <row r="214" spans="2:34" x14ac:dyDescent="0.25">
      <c r="B214" s="323"/>
      <c r="C214" s="22" t="s">
        <v>21</v>
      </c>
      <c r="D214" s="367">
        <f>STDEV(D187:D211)</f>
        <v>0.49901087934784544</v>
      </c>
      <c r="E214" s="367"/>
      <c r="F214" s="367">
        <f>STDEV(F187:F211)</f>
        <v>0.76741957645352699</v>
      </c>
      <c r="G214" s="367"/>
      <c r="H214" s="367">
        <f>STDEV(H187:H211)</f>
        <v>0.83168479891307567</v>
      </c>
      <c r="I214" s="22"/>
      <c r="J214" s="367">
        <f>STDEV(J187:J211)</f>
        <v>0.61919238487417316</v>
      </c>
      <c r="K214" s="367"/>
      <c r="L214" s="367">
        <f>STDEV(L187:L211)</f>
        <v>0.66831154127811832</v>
      </c>
      <c r="M214" s="22"/>
      <c r="N214" s="367">
        <f>STDEV(N187:N211)</f>
        <v>0.57620813104006074</v>
      </c>
      <c r="O214" s="308"/>
      <c r="P214" s="308"/>
      <c r="Q214" s="308"/>
      <c r="R214" s="308"/>
      <c r="S214" s="308"/>
      <c r="T214" s="308"/>
      <c r="U214" s="308"/>
      <c r="V214" s="308"/>
      <c r="W214" s="308"/>
      <c r="X214" s="308"/>
      <c r="Y214" s="308"/>
      <c r="Z214" s="308"/>
      <c r="AA214" s="308"/>
      <c r="AB214" s="308"/>
      <c r="AC214" s="308"/>
      <c r="AD214" s="308"/>
      <c r="AE214" s="308"/>
      <c r="AF214" s="308"/>
      <c r="AG214" s="308"/>
      <c r="AH214" s="326"/>
    </row>
    <row r="215" spans="2:34" x14ac:dyDescent="0.25">
      <c r="B215" s="323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308"/>
      <c r="P215" s="308"/>
      <c r="Q215" s="308"/>
      <c r="R215" s="308"/>
      <c r="S215" s="308"/>
      <c r="T215" s="308"/>
      <c r="U215" s="308"/>
      <c r="V215" s="308"/>
      <c r="W215" s="308"/>
      <c r="X215" s="308"/>
      <c r="Y215" s="308"/>
      <c r="Z215" s="308"/>
      <c r="AA215" s="308"/>
      <c r="AB215" s="308"/>
      <c r="AC215" s="308"/>
      <c r="AD215" s="308"/>
      <c r="AE215" s="308"/>
      <c r="AF215" s="308"/>
      <c r="AG215" s="308"/>
      <c r="AH215" s="326"/>
    </row>
    <row r="216" spans="2:34" x14ac:dyDescent="0.25">
      <c r="B216" s="323"/>
      <c r="C216" s="22" t="s">
        <v>16</v>
      </c>
      <c r="D216" s="22"/>
      <c r="E216" s="317">
        <v>0.2</v>
      </c>
      <c r="F216" s="22"/>
      <c r="G216" s="317">
        <v>0.88</v>
      </c>
      <c r="H216" s="22"/>
      <c r="I216" s="22"/>
      <c r="J216" s="22"/>
      <c r="K216" s="317">
        <v>0.28999999999999998</v>
      </c>
      <c r="L216" s="22"/>
      <c r="M216" s="317">
        <v>0.6</v>
      </c>
      <c r="N216" s="22"/>
      <c r="O216" s="308"/>
      <c r="P216" s="308"/>
      <c r="Q216" s="308"/>
      <c r="R216" s="308"/>
      <c r="S216" s="308"/>
      <c r="T216" s="308"/>
      <c r="U216" s="308"/>
      <c r="V216" s="308"/>
      <c r="W216" s="308"/>
      <c r="X216" s="308"/>
      <c r="Y216" s="308"/>
      <c r="Z216" s="308"/>
      <c r="AA216" s="308"/>
      <c r="AB216" s="308"/>
      <c r="AC216" s="308"/>
      <c r="AD216" s="308"/>
      <c r="AE216" s="308"/>
      <c r="AF216" s="308"/>
      <c r="AG216" s="308"/>
      <c r="AH216" s="326"/>
    </row>
    <row r="217" spans="2:34" x14ac:dyDescent="0.25">
      <c r="B217" s="352"/>
      <c r="C217" s="353"/>
      <c r="D217" s="353"/>
      <c r="E217" s="353"/>
      <c r="F217" s="353"/>
      <c r="G217" s="353"/>
      <c r="H217" s="353"/>
      <c r="I217" s="353"/>
      <c r="J217" s="353"/>
      <c r="K217" s="353"/>
      <c r="L217" s="353"/>
      <c r="M217" s="353"/>
      <c r="N217" s="353"/>
      <c r="O217" s="353"/>
      <c r="P217" s="353"/>
      <c r="Q217" s="353"/>
      <c r="R217" s="353"/>
      <c r="S217" s="353"/>
      <c r="T217" s="353"/>
      <c r="U217" s="353"/>
      <c r="V217" s="353"/>
      <c r="W217" s="353"/>
      <c r="X217" s="353"/>
      <c r="Y217" s="353"/>
      <c r="Z217" s="353"/>
      <c r="AA217" s="353"/>
      <c r="AB217" s="353"/>
      <c r="AC217" s="353"/>
      <c r="AD217" s="353"/>
      <c r="AE217" s="353"/>
      <c r="AF217" s="353"/>
      <c r="AG217" s="353"/>
      <c r="AH217" s="354"/>
    </row>
    <row r="220" spans="2:34" x14ac:dyDescent="0.25">
      <c r="C220" s="322" t="s">
        <v>193</v>
      </c>
      <c r="E220" s="322" t="s">
        <v>191</v>
      </c>
      <c r="G220" s="322" t="s">
        <v>191</v>
      </c>
      <c r="K220" s="322" t="s">
        <v>191</v>
      </c>
      <c r="M220" s="322" t="s">
        <v>191</v>
      </c>
      <c r="Q220" s="322" t="s">
        <v>191</v>
      </c>
      <c r="S220" s="322" t="s">
        <v>191</v>
      </c>
    </row>
    <row r="221" spans="2:34" x14ac:dyDescent="0.25">
      <c r="C221" s="322">
        <v>141</v>
      </c>
      <c r="E221" s="322">
        <f>COUNTIF(E6:E209, "Y")</f>
        <v>42</v>
      </c>
      <c r="G221" s="322">
        <f>COUNTIF(G6:G209, "Y")</f>
        <v>104</v>
      </c>
      <c r="K221" s="322">
        <f>COUNTIF(K6:K209, "Y")</f>
        <v>38</v>
      </c>
      <c r="M221" s="322">
        <f>COUNTIF(M6:M209, "Y")</f>
        <v>99</v>
      </c>
      <c r="Q221" s="322">
        <f>COUNTIF(Q6:Q209, "Y")</f>
        <v>12</v>
      </c>
      <c r="S221" s="322">
        <f>COUNTIF(S6:S209, "Y")</f>
        <v>60</v>
      </c>
    </row>
    <row r="222" spans="2:34" x14ac:dyDescent="0.25">
      <c r="E222" s="322" t="s">
        <v>192</v>
      </c>
      <c r="G222" s="322" t="s">
        <v>192</v>
      </c>
      <c r="K222" s="322" t="s">
        <v>192</v>
      </c>
      <c r="M222" s="322" t="s">
        <v>192</v>
      </c>
      <c r="Q222" s="322" t="s">
        <v>192</v>
      </c>
      <c r="S222" s="322" t="s">
        <v>192</v>
      </c>
    </row>
    <row r="223" spans="2:34" x14ac:dyDescent="0.25">
      <c r="E223" s="322">
        <f>COUNTIF(E6:E209, "N")</f>
        <v>99</v>
      </c>
      <c r="G223" s="322">
        <f>COUNTIF(G6:G209, "N")</f>
        <v>37</v>
      </c>
      <c r="K223" s="322">
        <f>COUNTIF(K6:K209, "N")</f>
        <v>103</v>
      </c>
      <c r="M223" s="322">
        <f>COUNTIF(M6:M209, "N")</f>
        <v>41</v>
      </c>
      <c r="Q223" s="322">
        <f>COUNTIF(Q6:Q209, "N")</f>
        <v>75</v>
      </c>
      <c r="S223" s="322">
        <f>COUNTIF(S6:S209, "N")</f>
        <v>27</v>
      </c>
    </row>
    <row r="225" spans="3:33" x14ac:dyDescent="0.25">
      <c r="C225" s="353"/>
      <c r="D225" s="353"/>
      <c r="E225" s="353"/>
      <c r="F225" s="353"/>
    </row>
    <row r="226" spans="3:33" x14ac:dyDescent="0.25">
      <c r="C226" s="478" t="s">
        <v>239</v>
      </c>
      <c r="D226" s="479"/>
      <c r="E226" s="377" t="s">
        <v>240</v>
      </c>
      <c r="F226" s="378" t="s">
        <v>241</v>
      </c>
    </row>
    <row r="227" spans="3:33" x14ac:dyDescent="0.25">
      <c r="C227" s="478">
        <v>737</v>
      </c>
      <c r="D227" s="479"/>
      <c r="E227" s="378">
        <v>355</v>
      </c>
      <c r="F227" s="378">
        <v>382</v>
      </c>
      <c r="G227" s="323"/>
    </row>
    <row r="228" spans="3:33" x14ac:dyDescent="0.25">
      <c r="AB228" s="378">
        <f>COUNTIF(AB6:AB209, "3")</f>
        <v>3</v>
      </c>
      <c r="AC228" s="378">
        <f>COUNTIF(AC6:AC209, "3")</f>
        <v>43</v>
      </c>
      <c r="AD228" s="390" t="s">
        <v>196</v>
      </c>
    </row>
    <row r="229" spans="3:33" x14ac:dyDescent="0.25">
      <c r="AB229" s="378">
        <f>COUNTIF(AB6:AB209, "2")</f>
        <v>23</v>
      </c>
      <c r="AC229" s="378">
        <f>COUNTIF(AC6:AC209, "2")</f>
        <v>51</v>
      </c>
      <c r="AD229" s="390" t="s">
        <v>197</v>
      </c>
    </row>
    <row r="230" spans="3:33" x14ac:dyDescent="0.25">
      <c r="H230" s="322" t="s">
        <v>194</v>
      </c>
      <c r="N230" s="322" t="s">
        <v>195</v>
      </c>
      <c r="T230" s="322" t="s">
        <v>200</v>
      </c>
      <c r="AB230" s="378">
        <f>COUNTIF(AB6:AB209, "1")</f>
        <v>37</v>
      </c>
      <c r="AC230" s="378">
        <f>COUNTIF(AC6:AC209, "1")</f>
        <v>32</v>
      </c>
      <c r="AD230" s="390" t="s">
        <v>198</v>
      </c>
    </row>
    <row r="231" spans="3:33" x14ac:dyDescent="0.25">
      <c r="H231" s="322">
        <v>95</v>
      </c>
      <c r="N231" s="322">
        <v>97</v>
      </c>
      <c r="T231" s="322">
        <v>82</v>
      </c>
      <c r="Z231" s="348"/>
      <c r="AA231" s="308"/>
      <c r="AB231" s="378">
        <f>COUNTIF(AB6:AB209, "0")</f>
        <v>78</v>
      </c>
      <c r="AC231" s="378">
        <f>COUNTIF(AC6:AC209, "0")</f>
        <v>15</v>
      </c>
      <c r="AD231" s="390" t="s">
        <v>199</v>
      </c>
    </row>
    <row r="232" spans="3:33" x14ac:dyDescent="0.25">
      <c r="AA232" s="308"/>
      <c r="AB232" s="308"/>
      <c r="AC232" s="308"/>
      <c r="AD232" s="308"/>
    </row>
    <row r="233" spans="3:33" x14ac:dyDescent="0.25">
      <c r="AA233" s="308"/>
      <c r="AB233" s="308"/>
      <c r="AC233" s="308"/>
      <c r="AD233" s="308"/>
    </row>
    <row r="234" spans="3:33" x14ac:dyDescent="0.25">
      <c r="Y234" s="22"/>
      <c r="AA234" s="308"/>
      <c r="AB234" s="308"/>
      <c r="AC234" s="308"/>
      <c r="AD234" s="308"/>
      <c r="AG234" s="22"/>
    </row>
    <row r="235" spans="3:33" x14ac:dyDescent="0.25">
      <c r="Y235" s="22"/>
      <c r="AA235" s="308"/>
      <c r="AB235" s="391" t="s">
        <v>266</v>
      </c>
      <c r="AC235" s="391" t="s">
        <v>265</v>
      </c>
      <c r="AD235" s="308"/>
      <c r="AG235" s="22"/>
    </row>
    <row r="236" spans="3:33" x14ac:dyDescent="0.25">
      <c r="Y236" s="22"/>
      <c r="AA236" s="308"/>
      <c r="AB236" s="378">
        <v>10</v>
      </c>
      <c r="AC236" s="378" t="s">
        <v>267</v>
      </c>
      <c r="AD236" s="308"/>
      <c r="AG236" s="22"/>
    </row>
    <row r="237" spans="3:33" x14ac:dyDescent="0.25">
      <c r="Y237" s="22"/>
      <c r="AA237" s="308"/>
      <c r="AB237" s="378">
        <v>30</v>
      </c>
      <c r="AC237" s="378" t="s">
        <v>268</v>
      </c>
      <c r="AD237" s="308"/>
      <c r="AG237" s="22"/>
    </row>
    <row r="238" spans="3:33" ht="15.75" thickBot="1" x14ac:dyDescent="0.3">
      <c r="AA238" s="308"/>
      <c r="AB238" s="308"/>
      <c r="AC238" s="308"/>
      <c r="AD238" s="308"/>
    </row>
    <row r="239" spans="3:33" ht="15.75" thickTop="1" x14ac:dyDescent="0.25">
      <c r="C239" s="379"/>
      <c r="D239" s="380" t="s">
        <v>251</v>
      </c>
      <c r="E239" s="439" t="s">
        <v>252</v>
      </c>
      <c r="F239" s="440"/>
      <c r="G239" s="441" t="s">
        <v>253</v>
      </c>
      <c r="H239" s="440"/>
      <c r="I239" s="441" t="s">
        <v>252</v>
      </c>
      <c r="J239" s="440"/>
      <c r="K239" s="441" t="s">
        <v>253</v>
      </c>
      <c r="L239" s="440"/>
      <c r="M239" s="441" t="s">
        <v>252</v>
      </c>
      <c r="N239" s="440"/>
      <c r="O239" s="441" t="s">
        <v>253</v>
      </c>
      <c r="P239" s="440"/>
      <c r="AA239" s="308"/>
      <c r="AB239" s="308"/>
      <c r="AC239" s="308"/>
      <c r="AD239" s="308"/>
    </row>
    <row r="240" spans="3:33" x14ac:dyDescent="0.25">
      <c r="C240" s="381"/>
      <c r="D240" s="382"/>
      <c r="E240" s="472" t="s">
        <v>243</v>
      </c>
      <c r="F240" s="473"/>
      <c r="G240" s="474" t="s">
        <v>244</v>
      </c>
      <c r="H240" s="473"/>
      <c r="I240" s="474" t="s">
        <v>245</v>
      </c>
      <c r="J240" s="473"/>
      <c r="K240" s="474" t="s">
        <v>246</v>
      </c>
      <c r="L240" s="473"/>
      <c r="M240" s="474" t="s">
        <v>247</v>
      </c>
      <c r="N240" s="473"/>
      <c r="O240" s="474" t="s">
        <v>248</v>
      </c>
      <c r="P240" s="473"/>
    </row>
    <row r="241" spans="3:16" x14ac:dyDescent="0.25">
      <c r="C241" s="383" t="s">
        <v>186</v>
      </c>
      <c r="D241" s="289">
        <v>16</v>
      </c>
      <c r="E241" s="466">
        <v>8.1000000000000003E-2</v>
      </c>
      <c r="F241" s="467"/>
      <c r="G241" s="451">
        <f>PRODUCT(D241,E241)</f>
        <v>1.296</v>
      </c>
      <c r="H241" s="452"/>
      <c r="I241" s="468">
        <v>0.36199999999999999</v>
      </c>
      <c r="J241" s="468"/>
      <c r="K241" s="469">
        <v>5.7919999999999998</v>
      </c>
      <c r="L241" s="470"/>
      <c r="M241" s="468"/>
      <c r="N241" s="468"/>
      <c r="O241" s="464"/>
      <c r="P241" s="465"/>
    </row>
    <row r="242" spans="3:16" x14ac:dyDescent="0.25">
      <c r="C242" s="384" t="s">
        <v>187</v>
      </c>
      <c r="D242" s="291">
        <v>32</v>
      </c>
      <c r="E242" s="453">
        <v>0.48199999999999998</v>
      </c>
      <c r="F242" s="454"/>
      <c r="G242" s="451">
        <f t="shared" ref="G242:G246" si="20">PRODUCT(D242,E242)</f>
        <v>15.423999999999999</v>
      </c>
      <c r="H242" s="452"/>
      <c r="I242" s="451">
        <v>0.39200000000000002</v>
      </c>
      <c r="J242" s="452"/>
      <c r="K242" s="461">
        <v>12.544</v>
      </c>
      <c r="L242" s="462"/>
      <c r="M242" s="460">
        <v>0.438</v>
      </c>
      <c r="N242" s="460"/>
      <c r="O242" s="451">
        <v>14.016</v>
      </c>
      <c r="P242" s="452"/>
    </row>
    <row r="243" spans="3:16" x14ac:dyDescent="0.25">
      <c r="C243" s="384" t="s">
        <v>188</v>
      </c>
      <c r="D243" s="291">
        <v>26</v>
      </c>
      <c r="E243" s="453">
        <v>0.20250000000000001</v>
      </c>
      <c r="F243" s="454"/>
      <c r="G243" s="451">
        <f t="shared" si="20"/>
        <v>5.2650000000000006</v>
      </c>
      <c r="H243" s="452"/>
      <c r="I243" s="460">
        <v>0.42249999999999999</v>
      </c>
      <c r="J243" s="460"/>
      <c r="K243" s="461">
        <v>10.984999999999999</v>
      </c>
      <c r="L243" s="462"/>
      <c r="M243" s="460">
        <v>0.29749999999999999</v>
      </c>
      <c r="N243" s="460"/>
      <c r="O243" s="451">
        <v>7.7350000000000003</v>
      </c>
      <c r="P243" s="452"/>
    </row>
    <row r="244" spans="3:16" x14ac:dyDescent="0.25">
      <c r="C244" s="384" t="s">
        <v>189</v>
      </c>
      <c r="D244" s="291">
        <v>29</v>
      </c>
      <c r="E244" s="453">
        <v>7.7499999999999999E-2</v>
      </c>
      <c r="F244" s="454"/>
      <c r="G244" s="451">
        <f t="shared" si="20"/>
        <v>2.2475000000000001</v>
      </c>
      <c r="H244" s="452"/>
      <c r="I244" s="460">
        <v>0.05</v>
      </c>
      <c r="J244" s="460"/>
      <c r="K244" s="461">
        <v>1.45</v>
      </c>
      <c r="L244" s="462"/>
      <c r="M244" s="460">
        <v>2.5000000000000001E-2</v>
      </c>
      <c r="N244" s="460"/>
      <c r="O244" s="451">
        <v>0.72499999999999998</v>
      </c>
      <c r="P244" s="452"/>
    </row>
    <row r="245" spans="3:16" x14ac:dyDescent="0.25">
      <c r="C245" s="384" t="s">
        <v>190</v>
      </c>
      <c r="D245" s="291">
        <v>15</v>
      </c>
      <c r="E245" s="453">
        <v>5.2999999999999999E-2</v>
      </c>
      <c r="F245" s="454"/>
      <c r="G245" s="451">
        <f t="shared" si="20"/>
        <v>0.79499999999999993</v>
      </c>
      <c r="H245" s="452"/>
      <c r="I245" s="460">
        <v>1.4999999999999999E-2</v>
      </c>
      <c r="J245" s="460"/>
      <c r="K245" s="461">
        <v>0.22500000000000001</v>
      </c>
      <c r="L245" s="462"/>
      <c r="M245" s="463"/>
      <c r="N245" s="455"/>
      <c r="O245" s="451"/>
      <c r="P245" s="452"/>
    </row>
    <row r="246" spans="3:16" x14ac:dyDescent="0.25">
      <c r="C246" s="384" t="s">
        <v>210</v>
      </c>
      <c r="D246" s="291">
        <v>23</v>
      </c>
      <c r="E246" s="453">
        <v>0.33750000000000002</v>
      </c>
      <c r="F246" s="454"/>
      <c r="G246" s="451">
        <f t="shared" si="20"/>
        <v>7.7625000000000002</v>
      </c>
      <c r="H246" s="452"/>
      <c r="I246" s="455">
        <v>0.29249999999999998</v>
      </c>
      <c r="J246" s="455"/>
      <c r="K246" s="456">
        <v>6.7275</v>
      </c>
      <c r="L246" s="457"/>
      <c r="M246" s="455"/>
      <c r="N246" s="455"/>
      <c r="O246" s="458"/>
      <c r="P246" s="459"/>
    </row>
    <row r="247" spans="3:16" x14ac:dyDescent="0.25">
      <c r="C247" s="385"/>
      <c r="D247" s="291"/>
      <c r="E247" s="450"/>
      <c r="F247" s="448"/>
      <c r="G247" s="448"/>
      <c r="H247" s="449"/>
      <c r="I247" s="448"/>
      <c r="J247" s="449"/>
      <c r="K247" s="448"/>
      <c r="L247" s="449"/>
      <c r="M247" s="448"/>
      <c r="N247" s="449"/>
      <c r="O247" s="448"/>
      <c r="P247" s="449"/>
    </row>
    <row r="248" spans="3:16" ht="15.75" thickBot="1" x14ac:dyDescent="0.3">
      <c r="C248" s="386" t="s">
        <v>61</v>
      </c>
      <c r="D248" s="294">
        <f>SUM(D241:D247)</f>
        <v>141</v>
      </c>
      <c r="E248" s="442"/>
      <c r="F248" s="443"/>
      <c r="G248" s="444">
        <f>SUM(G241:H247)</f>
        <v>32.79</v>
      </c>
      <c r="H248" s="445"/>
      <c r="I248" s="444"/>
      <c r="J248" s="445"/>
      <c r="K248" s="444">
        <f>SUM(K241:L247)</f>
        <v>37.723500000000001</v>
      </c>
      <c r="L248" s="445"/>
      <c r="M248" s="444"/>
      <c r="N248" s="445"/>
      <c r="O248" s="446">
        <f>SUM(O242:P247)</f>
        <v>22.476000000000003</v>
      </c>
      <c r="P248" s="447"/>
    </row>
    <row r="249" spans="3:16" ht="16.5" thickTop="1" thickBot="1" x14ac:dyDescent="0.3">
      <c r="C249" s="22"/>
      <c r="D249" s="22"/>
      <c r="E249" s="22"/>
      <c r="F249" s="295">
        <v>0.23250000000000001</v>
      </c>
      <c r="G249" s="295"/>
      <c r="H249" s="295"/>
      <c r="I249" s="295"/>
      <c r="J249" s="295">
        <v>0.26750000000000002</v>
      </c>
      <c r="K249" s="295"/>
      <c r="L249" s="295"/>
      <c r="M249" s="295"/>
      <c r="N249" s="295">
        <v>0.15939999999999999</v>
      </c>
      <c r="O249" s="22"/>
      <c r="P249" s="295"/>
    </row>
    <row r="250" spans="3:16" ht="15.75" thickTop="1" x14ac:dyDescent="0.25">
      <c r="C250" s="431" t="s">
        <v>249</v>
      </c>
      <c r="D250" s="432"/>
      <c r="E250" s="387"/>
      <c r="F250" s="387"/>
      <c r="G250" s="387"/>
      <c r="H250" s="387"/>
      <c r="I250" s="388"/>
      <c r="J250" s="22"/>
      <c r="K250" s="22"/>
      <c r="L250" s="22"/>
      <c r="M250" s="22"/>
      <c r="N250" s="22"/>
      <c r="O250" s="22"/>
      <c r="P250" s="22"/>
    </row>
    <row r="251" spans="3:16" x14ac:dyDescent="0.25">
      <c r="C251" s="433" t="s">
        <v>250</v>
      </c>
      <c r="D251" s="434"/>
      <c r="E251" s="434"/>
      <c r="F251" s="434"/>
      <c r="G251" s="434"/>
      <c r="H251" s="434"/>
      <c r="I251" s="435"/>
      <c r="J251" s="22"/>
      <c r="K251" s="22"/>
      <c r="L251" s="22"/>
      <c r="M251" s="22"/>
      <c r="N251" s="22"/>
      <c r="O251" s="22"/>
      <c r="P251" s="22"/>
    </row>
    <row r="252" spans="3:16" x14ac:dyDescent="0.25">
      <c r="C252" s="433"/>
      <c r="D252" s="434"/>
      <c r="E252" s="434"/>
      <c r="F252" s="434"/>
      <c r="G252" s="434"/>
      <c r="H252" s="434"/>
      <c r="I252" s="435"/>
      <c r="J252" s="22"/>
      <c r="K252" s="22"/>
      <c r="L252" s="22"/>
      <c r="M252" s="22"/>
      <c r="N252" s="22"/>
      <c r="O252" s="22"/>
      <c r="P252" s="22"/>
    </row>
    <row r="253" spans="3:16" ht="15.75" thickBot="1" x14ac:dyDescent="0.3">
      <c r="C253" s="436"/>
      <c r="D253" s="437"/>
      <c r="E253" s="437"/>
      <c r="F253" s="437"/>
      <c r="G253" s="437"/>
      <c r="H253" s="437"/>
      <c r="I253" s="438"/>
      <c r="J253" s="22"/>
      <c r="K253" s="22"/>
      <c r="L253" s="22"/>
      <c r="M253" s="22"/>
      <c r="N253" s="22"/>
      <c r="O253" s="22"/>
      <c r="P253" s="22"/>
    </row>
    <row r="254" spans="3:16" ht="15.75" thickTop="1" x14ac:dyDescent="0.25"/>
  </sheetData>
  <mergeCells count="76">
    <mergeCell ref="B114:C114"/>
    <mergeCell ref="B32:C32"/>
    <mergeCell ref="B2:C2"/>
    <mergeCell ref="B77:C77"/>
    <mergeCell ref="C28:H28"/>
    <mergeCell ref="C74:H74"/>
    <mergeCell ref="C112:H112"/>
    <mergeCell ref="B182:C182"/>
    <mergeCell ref="C154:H154"/>
    <mergeCell ref="C226:D226"/>
    <mergeCell ref="C227:D227"/>
    <mergeCell ref="B156:C156"/>
    <mergeCell ref="C181:H181"/>
    <mergeCell ref="AB3:AG3"/>
    <mergeCell ref="E240:F240"/>
    <mergeCell ref="G240:H240"/>
    <mergeCell ref="I240:J240"/>
    <mergeCell ref="K240:L240"/>
    <mergeCell ref="M240:N240"/>
    <mergeCell ref="O240:P240"/>
    <mergeCell ref="K239:L239"/>
    <mergeCell ref="M239:N239"/>
    <mergeCell ref="O239:P239"/>
    <mergeCell ref="O241:P241"/>
    <mergeCell ref="E242:F242"/>
    <mergeCell ref="G242:H242"/>
    <mergeCell ref="I242:J242"/>
    <mergeCell ref="K242:L242"/>
    <mergeCell ref="M242:N242"/>
    <mergeCell ref="O242:P242"/>
    <mergeCell ref="E241:F241"/>
    <mergeCell ref="G241:H241"/>
    <mergeCell ref="I241:J241"/>
    <mergeCell ref="K241:L241"/>
    <mergeCell ref="M241:N241"/>
    <mergeCell ref="O243:P243"/>
    <mergeCell ref="E244:F244"/>
    <mergeCell ref="G244:H244"/>
    <mergeCell ref="I244:J244"/>
    <mergeCell ref="K244:L244"/>
    <mergeCell ref="M244:N244"/>
    <mergeCell ref="O244:P244"/>
    <mergeCell ref="E243:F243"/>
    <mergeCell ref="G243:H243"/>
    <mergeCell ref="I243:J243"/>
    <mergeCell ref="K243:L243"/>
    <mergeCell ref="M243:N243"/>
    <mergeCell ref="O245:P245"/>
    <mergeCell ref="E246:F246"/>
    <mergeCell ref="G246:H246"/>
    <mergeCell ref="I246:J246"/>
    <mergeCell ref="K246:L246"/>
    <mergeCell ref="M246:N246"/>
    <mergeCell ref="O246:P246"/>
    <mergeCell ref="E245:F245"/>
    <mergeCell ref="G245:H245"/>
    <mergeCell ref="I245:J245"/>
    <mergeCell ref="K245:L245"/>
    <mergeCell ref="M245:N245"/>
    <mergeCell ref="K248:L248"/>
    <mergeCell ref="M248:N248"/>
    <mergeCell ref="O248:P248"/>
    <mergeCell ref="O247:P247"/>
    <mergeCell ref="E247:F247"/>
    <mergeCell ref="G247:H247"/>
    <mergeCell ref="I247:J247"/>
    <mergeCell ref="K247:L247"/>
    <mergeCell ref="M247:N247"/>
    <mergeCell ref="C250:D250"/>
    <mergeCell ref="C251:I253"/>
    <mergeCell ref="E239:F239"/>
    <mergeCell ref="G239:H239"/>
    <mergeCell ref="I239:J239"/>
    <mergeCell ref="E248:F248"/>
    <mergeCell ref="G248:H248"/>
    <mergeCell ref="I248:J2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76"/>
  <sheetViews>
    <sheetView workbookViewId="0">
      <selection activeCell="B2" sqref="B2:F2"/>
    </sheetView>
  </sheetViews>
  <sheetFormatPr defaultRowHeight="15" x14ac:dyDescent="0.25"/>
  <sheetData>
    <row r="2" spans="2:13" x14ac:dyDescent="0.25">
      <c r="B2" s="430" t="s">
        <v>185</v>
      </c>
      <c r="C2" s="430"/>
      <c r="D2" s="430"/>
      <c r="E2" s="430"/>
      <c r="F2" s="430"/>
    </row>
    <row r="3" spans="2:13" x14ac:dyDescent="0.25">
      <c r="B3" s="2"/>
      <c r="C3" s="2"/>
      <c r="D3" s="2"/>
      <c r="E3" s="2"/>
      <c r="F3" s="2"/>
      <c r="G3" s="2"/>
      <c r="I3" s="2"/>
      <c r="J3" s="2"/>
      <c r="K3" s="2"/>
      <c r="L3" s="2"/>
    </row>
    <row r="4" spans="2:13" x14ac:dyDescent="0.25">
      <c r="B4" s="2"/>
      <c r="C4" s="2"/>
      <c r="D4" s="2"/>
      <c r="E4" s="2"/>
      <c r="F4" s="2"/>
      <c r="G4" s="2"/>
      <c r="I4" s="2"/>
      <c r="J4" s="2"/>
      <c r="K4" s="2"/>
      <c r="L4" s="2"/>
    </row>
    <row r="5" spans="2:13" x14ac:dyDescent="0.25">
      <c r="C5" s="3"/>
      <c r="D5" s="3"/>
      <c r="E5" s="3"/>
      <c r="F5" s="3"/>
      <c r="G5" s="3"/>
      <c r="I5" s="3"/>
      <c r="J5" s="3"/>
      <c r="K5" s="3"/>
      <c r="L5" s="3"/>
      <c r="M5" s="3"/>
    </row>
    <row r="6" spans="2:13" x14ac:dyDescent="0.25">
      <c r="C6" s="3"/>
      <c r="D6" s="3"/>
      <c r="E6" s="3"/>
      <c r="F6" s="3"/>
      <c r="G6" s="3"/>
      <c r="I6" s="3"/>
      <c r="J6" s="3"/>
      <c r="K6" s="3"/>
      <c r="L6" s="3"/>
      <c r="M6" s="3"/>
    </row>
    <row r="7" spans="2:13" x14ac:dyDescent="0.25">
      <c r="C7" s="3"/>
      <c r="D7" s="3"/>
      <c r="E7" s="3"/>
      <c r="F7" s="3"/>
      <c r="G7" s="3"/>
      <c r="I7" s="3"/>
      <c r="J7" s="3"/>
      <c r="K7" s="3"/>
      <c r="L7" s="3"/>
      <c r="M7" s="3"/>
    </row>
    <row r="8" spans="2:13" x14ac:dyDescent="0.25">
      <c r="C8" s="3"/>
      <c r="D8" s="3"/>
      <c r="E8" s="3"/>
      <c r="F8" s="3"/>
      <c r="G8" s="3"/>
      <c r="I8" s="3"/>
      <c r="J8" s="3"/>
      <c r="K8" s="3"/>
      <c r="L8" s="3"/>
      <c r="M8" s="3"/>
    </row>
    <row r="9" spans="2:13" x14ac:dyDescent="0.25">
      <c r="C9" s="3"/>
      <c r="D9" s="3"/>
      <c r="E9" s="3"/>
      <c r="F9" s="3"/>
      <c r="G9" s="3"/>
      <c r="I9" s="3"/>
      <c r="J9" s="3"/>
      <c r="K9" s="3"/>
      <c r="L9" s="3"/>
      <c r="M9" s="3"/>
    </row>
    <row r="10" spans="2:13" x14ac:dyDescent="0.25">
      <c r="C10" s="3"/>
      <c r="D10" s="3"/>
      <c r="E10" s="3"/>
      <c r="F10" s="3"/>
      <c r="G10" s="3"/>
      <c r="I10" s="3"/>
      <c r="J10" s="3"/>
      <c r="K10" s="3"/>
      <c r="L10" s="3"/>
      <c r="M10" s="3"/>
    </row>
    <row r="11" spans="2:13" x14ac:dyDescent="0.25">
      <c r="C11" s="3"/>
      <c r="D11" s="3"/>
      <c r="E11" s="3"/>
      <c r="F11" s="3"/>
      <c r="G11" s="3"/>
      <c r="I11" s="3"/>
      <c r="J11" s="3"/>
      <c r="K11" s="3"/>
      <c r="L11" s="3"/>
      <c r="M11" s="3"/>
    </row>
    <row r="12" spans="2:13" x14ac:dyDescent="0.25">
      <c r="C12" s="3"/>
      <c r="D12" s="3"/>
      <c r="E12" s="3"/>
      <c r="F12" s="3"/>
      <c r="G12" s="3"/>
      <c r="I12" s="3"/>
      <c r="J12" s="3"/>
      <c r="K12" s="3"/>
      <c r="L12" s="3"/>
      <c r="M12" s="3"/>
    </row>
    <row r="13" spans="2:13" x14ac:dyDescent="0.25">
      <c r="C13" s="3"/>
      <c r="D13" s="3"/>
      <c r="E13" s="3"/>
      <c r="F13" s="3"/>
      <c r="G13" s="3"/>
      <c r="I13" s="3"/>
      <c r="J13" s="3"/>
      <c r="K13" s="3"/>
      <c r="L13" s="3"/>
      <c r="M13" s="3"/>
    </row>
    <row r="14" spans="2:13" x14ac:dyDescent="0.25">
      <c r="C14" s="3"/>
      <c r="D14" s="3"/>
      <c r="E14" s="3"/>
      <c r="F14" s="3"/>
      <c r="G14" s="3"/>
      <c r="I14" s="3"/>
      <c r="J14" s="3"/>
      <c r="K14" s="3"/>
      <c r="L14" s="3"/>
      <c r="M14" s="3"/>
    </row>
    <row r="15" spans="2:13" x14ac:dyDescent="0.25">
      <c r="C15" s="3"/>
      <c r="D15" s="3"/>
      <c r="E15" s="3"/>
      <c r="F15" s="3"/>
      <c r="G15" s="3"/>
      <c r="I15" s="3"/>
      <c r="J15" s="3"/>
      <c r="K15" s="3"/>
      <c r="L15" s="3"/>
      <c r="M15" s="3"/>
    </row>
    <row r="16" spans="2:13" x14ac:dyDescent="0.25">
      <c r="C16" s="3"/>
      <c r="D16" s="3"/>
      <c r="E16" s="3"/>
      <c r="F16" s="3"/>
      <c r="G16" s="3"/>
      <c r="I16" s="3"/>
      <c r="J16" s="3"/>
      <c r="K16" s="3"/>
      <c r="L16" s="3"/>
      <c r="M16" s="3"/>
    </row>
    <row r="17" spans="2:13" x14ac:dyDescent="0.25">
      <c r="C17" s="3"/>
      <c r="D17" s="15"/>
      <c r="E17" s="3"/>
      <c r="F17" s="15"/>
      <c r="G17" s="3"/>
      <c r="I17" s="3"/>
      <c r="J17" s="15"/>
      <c r="K17" s="3"/>
      <c r="L17" s="15"/>
      <c r="M17" s="3"/>
    </row>
    <row r="19" spans="2:13" x14ac:dyDescent="0.25">
      <c r="B19" s="1"/>
    </row>
    <row r="21" spans="2:13" x14ac:dyDescent="0.25">
      <c r="B21" s="2"/>
      <c r="C21" s="2"/>
      <c r="D21" s="2"/>
      <c r="E21" s="2"/>
      <c r="F21" s="9"/>
      <c r="G21" s="1"/>
      <c r="I21" s="2"/>
      <c r="J21" s="2"/>
      <c r="K21" s="2"/>
      <c r="L21" s="1"/>
      <c r="M21" s="1"/>
    </row>
    <row r="22" spans="2:13" x14ac:dyDescent="0.25">
      <c r="B22" s="6"/>
      <c r="C22" s="7"/>
      <c r="D22" s="12"/>
      <c r="E22" s="7"/>
      <c r="F22" s="10"/>
      <c r="G22" s="7"/>
      <c r="I22" s="7"/>
      <c r="J22" s="12"/>
      <c r="K22" s="7"/>
      <c r="L22" s="11"/>
      <c r="M22" s="7"/>
    </row>
    <row r="23" spans="2:13" x14ac:dyDescent="0.25">
      <c r="B23" s="1"/>
      <c r="C23" s="3"/>
      <c r="D23" s="3"/>
      <c r="E23" s="3"/>
      <c r="F23" s="8"/>
      <c r="G23" s="3"/>
      <c r="I23" s="3"/>
      <c r="J23" s="3"/>
      <c r="K23" s="3"/>
      <c r="L23" s="3"/>
      <c r="M23" s="3"/>
    </row>
    <row r="24" spans="2:13" x14ac:dyDescent="0.25">
      <c r="B24" s="1"/>
      <c r="C24" s="3"/>
      <c r="D24" s="3"/>
      <c r="E24" s="3"/>
      <c r="F24" s="8"/>
      <c r="G24" s="3"/>
      <c r="I24" s="3"/>
      <c r="J24" s="3"/>
      <c r="K24" s="3"/>
      <c r="L24" s="3"/>
      <c r="M24" s="3"/>
    </row>
    <row r="25" spans="2:13" x14ac:dyDescent="0.25">
      <c r="B25" s="1"/>
      <c r="C25" s="3"/>
      <c r="D25" s="3"/>
      <c r="E25" s="3"/>
      <c r="F25" s="8"/>
      <c r="G25" s="3"/>
      <c r="I25" s="3"/>
      <c r="J25" s="3"/>
      <c r="K25" s="3"/>
      <c r="L25" s="3"/>
      <c r="M25" s="4"/>
    </row>
    <row r="26" spans="2:13" x14ac:dyDescent="0.25">
      <c r="B26" s="1"/>
      <c r="C26" s="3"/>
      <c r="D26" s="3"/>
      <c r="E26" s="3"/>
      <c r="F26" s="8"/>
      <c r="G26" s="3"/>
      <c r="I26" s="3"/>
      <c r="J26" s="3"/>
      <c r="K26" s="3"/>
      <c r="L26" s="3"/>
      <c r="M26" s="18"/>
    </row>
    <row r="27" spans="2:13" x14ac:dyDescent="0.25">
      <c r="B27" s="1"/>
      <c r="C27" s="16"/>
      <c r="D27" s="3"/>
      <c r="E27" s="3"/>
      <c r="F27" s="8"/>
      <c r="G27" s="16"/>
      <c r="I27" s="16"/>
      <c r="J27" s="3"/>
      <c r="K27" s="16"/>
      <c r="L27" s="3"/>
      <c r="M27" s="19"/>
    </row>
    <row r="28" spans="2:13" x14ac:dyDescent="0.25">
      <c r="B28" s="1"/>
      <c r="C28" s="3"/>
      <c r="D28" s="3"/>
      <c r="E28" s="3"/>
      <c r="F28" s="8"/>
      <c r="G28" s="3"/>
      <c r="I28" s="3"/>
      <c r="J28" s="3"/>
      <c r="K28" s="3"/>
      <c r="L28" s="3"/>
      <c r="M28" s="4"/>
    </row>
    <row r="29" spans="2:13" x14ac:dyDescent="0.25">
      <c r="B29" s="1"/>
      <c r="C29" s="3"/>
      <c r="D29" s="15"/>
      <c r="E29" s="3"/>
      <c r="F29" s="17"/>
      <c r="G29" s="3"/>
      <c r="I29" s="3"/>
      <c r="J29" s="15"/>
      <c r="K29" s="3"/>
      <c r="L29" s="15"/>
      <c r="M29" s="3"/>
    </row>
    <row r="30" spans="2:13" x14ac:dyDescent="0.25">
      <c r="B30" s="1"/>
      <c r="C30" s="3"/>
      <c r="D30" s="3"/>
      <c r="E30" s="3"/>
      <c r="F30" s="8"/>
      <c r="G30" s="3"/>
      <c r="I30" s="3"/>
      <c r="J30" s="3"/>
      <c r="K30" s="3"/>
      <c r="L30" s="3"/>
      <c r="M30" s="3"/>
    </row>
    <row r="31" spans="2:13" x14ac:dyDescent="0.25">
      <c r="B31" s="1"/>
      <c r="C31" s="20"/>
      <c r="D31" s="20"/>
      <c r="E31" s="20"/>
      <c r="F31" s="9"/>
      <c r="G31" s="3"/>
      <c r="H31" s="3"/>
      <c r="I31" s="20"/>
      <c r="J31" s="20"/>
      <c r="K31" s="20"/>
      <c r="L31" s="1"/>
      <c r="M31" s="1"/>
    </row>
    <row r="32" spans="2:13" x14ac:dyDescent="0.25">
      <c r="B32" s="6"/>
      <c r="C32" s="7"/>
      <c r="D32" s="12"/>
      <c r="E32" s="7"/>
      <c r="F32" s="10"/>
      <c r="G32" s="7"/>
      <c r="H32" s="1"/>
      <c r="I32" s="7"/>
      <c r="J32" s="12"/>
      <c r="K32" s="7"/>
      <c r="L32" s="11"/>
      <c r="M32" s="7"/>
    </row>
    <row r="33" spans="2:13" x14ac:dyDescent="0.25">
      <c r="B33" s="1"/>
      <c r="C33" s="3"/>
      <c r="D33" s="3"/>
      <c r="E33" s="3"/>
      <c r="F33" s="8"/>
      <c r="G33" s="3"/>
      <c r="H33" s="1"/>
      <c r="I33" s="3"/>
      <c r="J33" s="3"/>
      <c r="K33" s="3"/>
      <c r="L33" s="3"/>
      <c r="M33" s="3"/>
    </row>
    <row r="34" spans="2:13" x14ac:dyDescent="0.25">
      <c r="B34" s="1"/>
      <c r="C34" s="3"/>
      <c r="D34" s="3"/>
      <c r="E34" s="3"/>
      <c r="F34" s="8"/>
      <c r="G34" s="3"/>
      <c r="H34" s="1"/>
      <c r="I34" s="3"/>
      <c r="J34" s="3"/>
      <c r="K34" s="3"/>
      <c r="L34" s="3"/>
      <c r="M34" s="3"/>
    </row>
    <row r="35" spans="2:13" x14ac:dyDescent="0.25">
      <c r="B35" s="1"/>
      <c r="C35" s="3"/>
      <c r="D35" s="3"/>
      <c r="E35" s="3"/>
      <c r="F35" s="8"/>
      <c r="G35" s="3"/>
      <c r="H35" s="1"/>
      <c r="I35" s="3"/>
      <c r="J35" s="3"/>
      <c r="K35" s="3"/>
      <c r="L35" s="3"/>
      <c r="M35" s="3"/>
    </row>
    <row r="36" spans="2:13" x14ac:dyDescent="0.25">
      <c r="B36" s="1"/>
      <c r="C36" s="3"/>
      <c r="D36" s="3"/>
      <c r="E36" s="3"/>
      <c r="F36" s="8"/>
      <c r="G36" s="4"/>
      <c r="H36" s="1"/>
      <c r="I36" s="3"/>
      <c r="J36" s="3"/>
      <c r="K36" s="3"/>
      <c r="L36" s="3"/>
      <c r="M36" s="18"/>
    </row>
    <row r="37" spans="2:13" x14ac:dyDescent="0.25">
      <c r="B37" s="1"/>
      <c r="C37" s="3"/>
      <c r="D37" s="3"/>
      <c r="E37" s="3"/>
      <c r="F37" s="8"/>
      <c r="G37" s="3"/>
      <c r="H37" s="1"/>
      <c r="I37" s="3"/>
      <c r="J37" s="3"/>
      <c r="K37" s="3"/>
      <c r="L37" s="3"/>
      <c r="M37" s="4"/>
    </row>
    <row r="38" spans="2:13" x14ac:dyDescent="0.25">
      <c r="B38" s="1"/>
      <c r="C38" s="3"/>
      <c r="D38" s="3"/>
      <c r="E38" s="3"/>
      <c r="F38" s="8"/>
      <c r="G38" s="3"/>
      <c r="H38" s="1"/>
      <c r="I38" s="3"/>
      <c r="J38" s="3"/>
      <c r="K38" s="3"/>
      <c r="L38" s="3"/>
      <c r="M38" s="18"/>
    </row>
    <row r="39" spans="2:13" x14ac:dyDescent="0.25">
      <c r="B39" s="1"/>
      <c r="C39" s="16"/>
      <c r="D39" s="3"/>
      <c r="E39" s="9"/>
      <c r="F39" s="8"/>
      <c r="G39" s="16"/>
      <c r="H39" s="1"/>
      <c r="I39" s="16"/>
      <c r="J39" s="3"/>
      <c r="K39" s="16"/>
      <c r="L39" s="3"/>
      <c r="M39" s="19"/>
    </row>
    <row r="40" spans="2:13" x14ac:dyDescent="0.25">
      <c r="B40" s="1"/>
      <c r="C40" s="3"/>
      <c r="D40" s="3"/>
      <c r="E40" s="3"/>
      <c r="F40" s="8"/>
      <c r="G40" s="3"/>
      <c r="H40" s="1"/>
      <c r="I40" s="3"/>
      <c r="J40" s="3"/>
      <c r="K40" s="3"/>
      <c r="L40" s="3"/>
      <c r="M40" s="4"/>
    </row>
    <row r="41" spans="2:13" x14ac:dyDescent="0.25">
      <c r="B41" s="1"/>
      <c r="C41" s="3"/>
      <c r="D41" s="15"/>
      <c r="E41" s="3"/>
      <c r="F41" s="17"/>
      <c r="G41" s="3"/>
      <c r="H41" s="1"/>
      <c r="I41" s="3"/>
      <c r="J41" s="15"/>
      <c r="K41" s="3"/>
      <c r="L41" s="15"/>
      <c r="M41" s="3"/>
    </row>
    <row r="42" spans="2:13" x14ac:dyDescent="0.25">
      <c r="B42" s="1"/>
      <c r="C42" s="3"/>
      <c r="D42" s="3"/>
      <c r="E42" s="3"/>
      <c r="F42" s="8"/>
      <c r="G42" s="3"/>
      <c r="H42" s="1"/>
      <c r="I42" s="3"/>
      <c r="J42" s="3"/>
      <c r="K42" s="3"/>
      <c r="L42" s="3"/>
      <c r="M42" s="4"/>
    </row>
    <row r="43" spans="2:13" x14ac:dyDescent="0.25">
      <c r="B43" s="485"/>
      <c r="C43" s="485"/>
      <c r="D43" s="485"/>
      <c r="E43" s="485"/>
      <c r="F43" s="485"/>
      <c r="G43" s="485"/>
      <c r="H43" s="485"/>
      <c r="I43" s="485"/>
      <c r="J43" s="485"/>
      <c r="K43" s="485"/>
      <c r="L43" s="485"/>
      <c r="M43" s="485"/>
    </row>
    <row r="45" spans="2:13" x14ac:dyDescent="0.25">
      <c r="B45" s="1"/>
      <c r="C45" s="2"/>
      <c r="D45" s="2"/>
      <c r="E45" s="2"/>
      <c r="F45" s="9"/>
      <c r="G45" s="1"/>
      <c r="H45" s="1"/>
      <c r="I45" s="2"/>
      <c r="J45" s="2"/>
      <c r="K45" s="2"/>
      <c r="L45" s="1"/>
      <c r="M45" s="1"/>
    </row>
    <row r="46" spans="2:13" x14ac:dyDescent="0.25">
      <c r="B46" s="6"/>
      <c r="C46" s="7"/>
      <c r="D46" s="10"/>
      <c r="E46" s="7"/>
      <c r="F46" s="10"/>
      <c r="G46" s="7"/>
      <c r="H46" s="13"/>
      <c r="I46" s="7"/>
      <c r="J46" s="12"/>
      <c r="K46" s="7"/>
      <c r="L46" s="11"/>
      <c r="M46" s="7"/>
    </row>
    <row r="47" spans="2:13" x14ac:dyDescent="0.25">
      <c r="B47" s="22"/>
      <c r="C47" s="21"/>
      <c r="D47" s="21"/>
      <c r="E47" s="21"/>
      <c r="F47" s="8"/>
      <c r="G47" s="21"/>
      <c r="H47" s="1"/>
      <c r="I47" s="21"/>
      <c r="J47" s="21"/>
      <c r="K47" s="21"/>
      <c r="L47" s="21"/>
      <c r="M47" s="23"/>
    </row>
    <row r="48" spans="2:13" x14ac:dyDescent="0.25">
      <c r="B48" s="22"/>
      <c r="C48" s="21"/>
      <c r="D48" s="21"/>
      <c r="E48" s="21"/>
      <c r="F48" s="8"/>
      <c r="G48" s="23"/>
      <c r="H48" s="1"/>
      <c r="I48" s="21"/>
      <c r="J48" s="21"/>
      <c r="K48" s="21"/>
      <c r="L48" s="21"/>
      <c r="M48" s="4"/>
    </row>
    <row r="49" spans="2:32" x14ac:dyDescent="0.25">
      <c r="B49" s="22"/>
      <c r="C49" s="21"/>
      <c r="D49" s="21"/>
      <c r="E49" s="21"/>
      <c r="F49" s="8"/>
      <c r="G49" s="23"/>
      <c r="H49" s="1"/>
      <c r="I49" s="21"/>
      <c r="J49" s="21"/>
      <c r="K49" s="21"/>
      <c r="L49" s="21"/>
      <c r="M49" s="23"/>
    </row>
    <row r="50" spans="2:32" x14ac:dyDescent="0.25">
      <c r="B50" s="1"/>
      <c r="C50" s="21"/>
      <c r="D50" s="21"/>
      <c r="E50" s="21"/>
      <c r="F50" s="8"/>
      <c r="G50" s="21"/>
      <c r="H50" s="1"/>
      <c r="I50" s="21"/>
      <c r="J50" s="21"/>
      <c r="K50" s="21"/>
      <c r="L50" s="21"/>
      <c r="M50" s="4"/>
    </row>
    <row r="51" spans="2:32" x14ac:dyDescent="0.25">
      <c r="B51" s="1"/>
      <c r="C51" s="21"/>
      <c r="D51" s="21"/>
      <c r="E51" s="21"/>
      <c r="F51" s="8"/>
      <c r="G51" s="21"/>
      <c r="H51" s="1"/>
      <c r="I51" s="21"/>
      <c r="J51" s="21"/>
      <c r="K51" s="21"/>
      <c r="L51" s="21"/>
      <c r="M51" s="18"/>
    </row>
    <row r="52" spans="2:32" x14ac:dyDescent="0.25">
      <c r="B52" s="1"/>
      <c r="C52" s="16"/>
      <c r="D52" s="21"/>
      <c r="E52" s="21"/>
      <c r="F52" s="8"/>
      <c r="G52" s="16"/>
      <c r="H52" s="1"/>
      <c r="I52" s="16"/>
      <c r="J52" s="21"/>
      <c r="K52" s="16"/>
      <c r="L52" s="21"/>
      <c r="M52" s="19"/>
    </row>
    <row r="53" spans="2:32" x14ac:dyDescent="0.25">
      <c r="B53" s="1"/>
      <c r="C53" s="21"/>
      <c r="D53" s="21"/>
      <c r="E53" s="21"/>
      <c r="F53" s="8"/>
      <c r="G53" s="21"/>
      <c r="H53" s="1"/>
      <c r="I53" s="21"/>
      <c r="J53" s="21"/>
      <c r="K53" s="21"/>
      <c r="L53" s="21"/>
      <c r="M53" s="4"/>
    </row>
    <row r="54" spans="2:32" x14ac:dyDescent="0.25">
      <c r="B54" s="1"/>
      <c r="C54" s="21"/>
      <c r="D54" s="15"/>
      <c r="E54" s="21"/>
      <c r="F54" s="17"/>
      <c r="G54" s="21"/>
      <c r="H54" s="1"/>
      <c r="I54" s="21"/>
      <c r="J54" s="15"/>
      <c r="K54" s="21"/>
      <c r="L54" s="15"/>
      <c r="M54" s="21"/>
    </row>
    <row r="55" spans="2:32" x14ac:dyDescent="0.25">
      <c r="B55" s="1"/>
      <c r="C55" s="21"/>
      <c r="D55" s="21"/>
      <c r="E55" s="21"/>
      <c r="F55" s="8"/>
      <c r="G55" s="21"/>
      <c r="H55" s="1"/>
      <c r="I55" s="21"/>
      <c r="J55" s="21"/>
      <c r="K55" s="21"/>
      <c r="L55" s="21"/>
      <c r="M55" s="4"/>
    </row>
    <row r="56" spans="2:32" x14ac:dyDescent="0.25">
      <c r="B56" s="428"/>
      <c r="C56" s="428"/>
      <c r="D56" s="428"/>
      <c r="E56" s="428"/>
      <c r="F56" s="428"/>
      <c r="G56" s="428"/>
      <c r="H56" s="1"/>
      <c r="I56" s="21"/>
      <c r="J56" s="21"/>
      <c r="K56" s="21"/>
      <c r="L56" s="21"/>
      <c r="M56" s="4"/>
    </row>
    <row r="59" spans="2:32" x14ac:dyDescent="0.25">
      <c r="B59" s="2"/>
      <c r="C59" s="2"/>
      <c r="D59" s="2"/>
      <c r="E59" s="2"/>
      <c r="F59" s="9"/>
      <c r="G59" s="1"/>
      <c r="H59" s="1"/>
      <c r="I59" s="2"/>
      <c r="J59" s="2"/>
      <c r="K59" s="2"/>
      <c r="L59" s="1"/>
      <c r="M59" s="1"/>
      <c r="N59" s="1"/>
      <c r="O59" s="2"/>
      <c r="P59" s="2"/>
      <c r="Q59" s="2"/>
      <c r="R59" s="1"/>
      <c r="S59" s="1"/>
      <c r="T59" s="1"/>
      <c r="U59" s="24"/>
      <c r="V59" s="24"/>
      <c r="W59" s="24"/>
      <c r="X59" s="25"/>
      <c r="Y59" s="25"/>
      <c r="Z59" s="1"/>
      <c r="AA59" s="24"/>
      <c r="AB59" s="24"/>
      <c r="AC59" s="24"/>
      <c r="AD59" s="25"/>
      <c r="AE59" s="25"/>
      <c r="AF59" s="1"/>
    </row>
    <row r="60" spans="2:32" x14ac:dyDescent="0.25">
      <c r="B60" s="6"/>
      <c r="C60" s="7"/>
      <c r="D60" s="12"/>
      <c r="E60" s="7"/>
      <c r="F60" s="10"/>
      <c r="G60" s="7"/>
      <c r="H60" s="1"/>
      <c r="I60" s="7"/>
      <c r="J60" s="12"/>
      <c r="K60" s="7"/>
      <c r="L60" s="11"/>
      <c r="M60" s="7"/>
      <c r="N60" s="1"/>
      <c r="O60" s="7"/>
      <c r="P60" s="12"/>
      <c r="Q60" s="7"/>
      <c r="R60" s="11"/>
      <c r="S60" s="7"/>
      <c r="T60" s="1"/>
      <c r="U60" s="26"/>
      <c r="V60" s="27"/>
      <c r="W60" s="26"/>
      <c r="X60" s="28"/>
      <c r="Y60" s="26"/>
      <c r="Z60" s="1"/>
      <c r="AA60" s="26"/>
      <c r="AB60" s="27"/>
      <c r="AC60" s="26"/>
      <c r="AD60" s="28"/>
      <c r="AE60" s="26"/>
      <c r="AF60" s="1"/>
    </row>
    <row r="61" spans="2:32" x14ac:dyDescent="0.25">
      <c r="B61" s="1"/>
      <c r="C61" s="21"/>
      <c r="D61" s="21"/>
      <c r="E61" s="21"/>
      <c r="F61" s="8"/>
      <c r="G61" s="21"/>
      <c r="H61" s="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1"/>
      <c r="U61" s="29"/>
      <c r="V61" s="29"/>
      <c r="W61" s="29"/>
      <c r="X61" s="29"/>
      <c r="Y61" s="29"/>
      <c r="Z61" s="1"/>
      <c r="AA61" s="29"/>
      <c r="AB61" s="29"/>
      <c r="AC61" s="29"/>
      <c r="AD61" s="29"/>
      <c r="AE61" s="29"/>
      <c r="AF61" s="1"/>
    </row>
    <row r="62" spans="2:32" x14ac:dyDescent="0.25">
      <c r="B62" s="1"/>
      <c r="C62" s="21"/>
      <c r="D62" s="21"/>
      <c r="E62" s="21"/>
      <c r="F62" s="8"/>
      <c r="G62" s="21"/>
      <c r="H62" s="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1"/>
      <c r="U62" s="29"/>
      <c r="V62" s="29"/>
      <c r="W62" s="29"/>
      <c r="X62" s="29"/>
      <c r="Y62" s="29"/>
      <c r="Z62" s="1"/>
      <c r="AA62" s="29"/>
      <c r="AB62" s="29"/>
      <c r="AC62" s="29"/>
      <c r="AD62" s="29"/>
      <c r="AE62" s="29"/>
      <c r="AF62" s="1"/>
    </row>
    <row r="63" spans="2:32" x14ac:dyDescent="0.25">
      <c r="B63" s="1"/>
      <c r="C63" s="21"/>
      <c r="D63" s="21"/>
      <c r="E63" s="21"/>
      <c r="F63" s="8"/>
      <c r="G63" s="21"/>
      <c r="H63" s="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"/>
      <c r="U63" s="29"/>
      <c r="V63" s="29"/>
      <c r="W63" s="29"/>
      <c r="X63" s="29"/>
      <c r="Y63" s="29"/>
      <c r="Z63" s="1"/>
      <c r="AA63" s="29"/>
      <c r="AB63" s="29"/>
      <c r="AC63" s="29"/>
      <c r="AD63" s="29"/>
      <c r="AE63" s="29"/>
      <c r="AF63" s="1"/>
    </row>
    <row r="64" spans="2:32" x14ac:dyDescent="0.25">
      <c r="B64" s="1"/>
      <c r="C64" s="21"/>
      <c r="D64" s="21"/>
      <c r="E64" s="21"/>
      <c r="F64" s="8"/>
      <c r="G64" s="21"/>
      <c r="H64" s="1"/>
      <c r="I64" s="21"/>
      <c r="J64" s="21"/>
      <c r="K64" s="21"/>
      <c r="L64" s="21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21"/>
      <c r="D65" s="21"/>
      <c r="E65" s="21"/>
      <c r="F65" s="8"/>
      <c r="G65" s="21"/>
      <c r="H65" s="1"/>
      <c r="I65" s="21"/>
      <c r="J65" s="21"/>
      <c r="K65" s="21"/>
      <c r="L65" s="21"/>
      <c r="M65" s="18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6"/>
      <c r="D66" s="21"/>
      <c r="E66" s="21"/>
      <c r="F66" s="8"/>
      <c r="G66" s="16"/>
      <c r="H66" s="1"/>
      <c r="I66" s="16"/>
      <c r="J66" s="21"/>
      <c r="K66" s="16"/>
      <c r="L66" s="21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21"/>
      <c r="D67" s="21"/>
      <c r="E67" s="21"/>
      <c r="F67" s="8"/>
      <c r="G67" s="21"/>
      <c r="H67" s="1"/>
      <c r="I67" s="21"/>
      <c r="J67" s="21"/>
      <c r="K67" s="21"/>
      <c r="L67" s="21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21"/>
      <c r="D68" s="15"/>
      <c r="E68" s="21"/>
      <c r="F68" s="17"/>
      <c r="G68" s="21"/>
      <c r="H68" s="1"/>
      <c r="I68" s="21"/>
      <c r="J68" s="15"/>
      <c r="K68" s="21"/>
      <c r="L68" s="15"/>
      <c r="M68" s="21"/>
      <c r="N68" s="1"/>
      <c r="O68" s="1"/>
      <c r="P68" s="14"/>
      <c r="Q68" s="1"/>
      <c r="R68" s="14"/>
      <c r="S68" s="1"/>
      <c r="T68" s="1"/>
      <c r="U68" s="1"/>
      <c r="V68" s="1"/>
      <c r="W68" s="1"/>
      <c r="X68" s="14"/>
      <c r="Y68" s="1"/>
      <c r="Z68" s="1"/>
      <c r="AA68" s="1"/>
      <c r="AB68" s="14"/>
      <c r="AC68" s="1"/>
      <c r="AD68" s="14"/>
      <c r="AE68" s="1"/>
      <c r="AF68" s="1"/>
    </row>
    <row r="69" spans="2:32" x14ac:dyDescent="0.25">
      <c r="B69" s="1"/>
      <c r="C69" s="21"/>
      <c r="D69" s="21"/>
      <c r="E69" s="21"/>
      <c r="F69" s="8"/>
      <c r="G69" s="21"/>
      <c r="H69" s="1"/>
      <c r="I69" s="21"/>
      <c r="J69" s="21"/>
      <c r="K69" s="21"/>
      <c r="L69" s="21"/>
      <c r="M69" s="2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21"/>
      <c r="D70" s="21"/>
      <c r="E70" s="21"/>
      <c r="F70" s="8"/>
      <c r="G70" s="21"/>
      <c r="H70" s="1"/>
      <c r="I70" s="21"/>
      <c r="J70" s="21"/>
      <c r="K70" s="21"/>
      <c r="L70" s="21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x14ac:dyDescent="0.25">
      <c r="B71" s="30"/>
      <c r="C71" s="30"/>
      <c r="D71" s="30"/>
      <c r="E71" s="30"/>
      <c r="F71" s="30"/>
      <c r="G71" s="21"/>
      <c r="H71" s="1"/>
      <c r="I71" s="21"/>
      <c r="J71" s="21"/>
      <c r="K71" s="21"/>
      <c r="L71" s="21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x14ac:dyDescent="0.25">
      <c r="B72" s="1"/>
      <c r="C72" s="21"/>
      <c r="D72" s="21"/>
      <c r="E72" s="21"/>
      <c r="F72" s="8"/>
      <c r="G72" s="21"/>
      <c r="H72" s="1"/>
      <c r="I72" s="21"/>
      <c r="J72" s="21"/>
      <c r="K72" s="21"/>
      <c r="L72" s="21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x14ac:dyDescent="0.25">
      <c r="B73" s="44"/>
      <c r="C73" s="44"/>
      <c r="D73" s="44"/>
      <c r="E73" s="44"/>
      <c r="F73" s="49"/>
      <c r="G73" s="43"/>
    </row>
    <row r="74" spans="2:32" x14ac:dyDescent="0.25">
      <c r="B74" s="46"/>
      <c r="C74" s="47"/>
      <c r="D74" s="51"/>
      <c r="E74" s="47"/>
      <c r="F74" s="50"/>
      <c r="G74" s="47"/>
    </row>
    <row r="75" spans="2:32" x14ac:dyDescent="0.25">
      <c r="B75" s="43"/>
      <c r="C75" s="45"/>
      <c r="D75" s="45"/>
      <c r="E75" s="45"/>
      <c r="F75" s="48"/>
      <c r="G75" s="45"/>
    </row>
    <row r="76" spans="2:32" x14ac:dyDescent="0.25">
      <c r="B76" s="43"/>
      <c r="C76" s="45"/>
      <c r="D76" s="45"/>
      <c r="E76" s="45"/>
      <c r="F76" s="48"/>
      <c r="G76" s="45"/>
    </row>
    <row r="77" spans="2:32" x14ac:dyDescent="0.25">
      <c r="B77" s="43"/>
      <c r="C77" s="45"/>
      <c r="D77" s="45"/>
      <c r="E77" s="45"/>
      <c r="F77" s="48"/>
      <c r="G77" s="45"/>
    </row>
    <row r="78" spans="2:32" x14ac:dyDescent="0.25">
      <c r="B78" s="43"/>
      <c r="C78" s="45"/>
      <c r="D78" s="45"/>
      <c r="E78" s="45"/>
      <c r="F78" s="48"/>
      <c r="G78" s="45"/>
    </row>
    <row r="79" spans="2:32" x14ac:dyDescent="0.25">
      <c r="B79" s="43"/>
      <c r="C79" s="45"/>
      <c r="D79" s="45"/>
      <c r="E79" s="45"/>
      <c r="F79" s="48"/>
      <c r="G79" s="45"/>
    </row>
    <row r="80" spans="2:32" x14ac:dyDescent="0.25">
      <c r="B80" s="43"/>
      <c r="C80" s="45"/>
      <c r="D80" s="45"/>
      <c r="E80" s="45"/>
      <c r="F80" s="48"/>
      <c r="G80" s="45"/>
    </row>
    <row r="81" spans="2:7" x14ac:dyDescent="0.25">
      <c r="B81" s="43"/>
      <c r="C81" s="45"/>
      <c r="D81" s="45"/>
      <c r="E81" s="45"/>
      <c r="F81" s="48"/>
      <c r="G81" s="45"/>
    </row>
    <row r="82" spans="2:7" x14ac:dyDescent="0.25">
      <c r="B82" s="43"/>
      <c r="C82" s="53"/>
      <c r="D82" s="45"/>
      <c r="E82" s="45"/>
      <c r="F82" s="48"/>
      <c r="G82" s="53"/>
    </row>
    <row r="83" spans="2:7" x14ac:dyDescent="0.25">
      <c r="B83" s="43"/>
      <c r="C83" s="45"/>
      <c r="D83" s="45"/>
      <c r="E83" s="45"/>
      <c r="F83" s="48"/>
      <c r="G83" s="45"/>
    </row>
    <row r="84" spans="2:7" x14ac:dyDescent="0.25">
      <c r="B84" s="43"/>
      <c r="C84" s="45"/>
      <c r="D84" s="52"/>
      <c r="E84" s="45"/>
      <c r="F84" s="54"/>
      <c r="G84" s="45"/>
    </row>
    <row r="85" spans="2:7" x14ac:dyDescent="0.25">
      <c r="B85" s="43"/>
      <c r="C85" s="45"/>
      <c r="D85" s="45"/>
      <c r="E85" s="45"/>
      <c r="F85" s="48"/>
      <c r="G85" s="45"/>
    </row>
    <row r="86" spans="2:7" x14ac:dyDescent="0.25">
      <c r="B86" s="43"/>
      <c r="C86" s="45"/>
      <c r="D86" s="45"/>
      <c r="E86" s="45"/>
      <c r="F86" s="48"/>
      <c r="G86" s="45"/>
    </row>
    <row r="87" spans="2:7" x14ac:dyDescent="0.25">
      <c r="B87" s="428"/>
      <c r="C87" s="428"/>
      <c r="D87" s="428"/>
      <c r="E87" s="428"/>
      <c r="F87" s="428"/>
      <c r="G87" s="45"/>
    </row>
    <row r="90" spans="2:7" x14ac:dyDescent="0.25">
      <c r="B90" s="66"/>
      <c r="C90" s="66"/>
      <c r="D90" s="66"/>
      <c r="E90" s="66"/>
      <c r="F90" s="71"/>
      <c r="G90" s="65"/>
    </row>
    <row r="91" spans="2:7" x14ac:dyDescent="0.25">
      <c r="B91" s="68"/>
      <c r="C91" s="69"/>
      <c r="D91" s="73"/>
      <c r="E91" s="69"/>
      <c r="F91" s="72"/>
      <c r="G91" s="69"/>
    </row>
    <row r="92" spans="2:7" x14ac:dyDescent="0.25">
      <c r="B92" s="65"/>
      <c r="C92" s="67"/>
      <c r="D92" s="67"/>
      <c r="E92" s="67"/>
      <c r="F92" s="70"/>
      <c r="G92" s="67"/>
    </row>
    <row r="93" spans="2:7" x14ac:dyDescent="0.25">
      <c r="B93" s="65"/>
      <c r="C93" s="67"/>
      <c r="D93" s="67"/>
      <c r="E93" s="67"/>
      <c r="F93" s="70"/>
      <c r="G93" s="67"/>
    </row>
    <row r="94" spans="2:7" x14ac:dyDescent="0.25">
      <c r="B94" s="65"/>
      <c r="C94" s="67"/>
      <c r="D94" s="67"/>
      <c r="E94" s="67"/>
      <c r="F94" s="70"/>
      <c r="G94" s="67"/>
    </row>
    <row r="95" spans="2:7" x14ac:dyDescent="0.25">
      <c r="B95" s="65"/>
      <c r="C95" s="67"/>
      <c r="D95" s="67"/>
      <c r="E95" s="67"/>
      <c r="F95" s="70"/>
      <c r="G95" s="67"/>
    </row>
    <row r="96" spans="2:7" x14ac:dyDescent="0.25">
      <c r="B96" s="65"/>
      <c r="C96" s="67"/>
      <c r="D96" s="67"/>
      <c r="E96" s="67"/>
      <c r="F96" s="70"/>
      <c r="G96" s="67"/>
    </row>
    <row r="97" spans="2:13" x14ac:dyDescent="0.25">
      <c r="B97" s="65"/>
      <c r="C97" s="67"/>
      <c r="D97" s="67"/>
      <c r="E97" s="67"/>
      <c r="F97" s="70"/>
      <c r="G97" s="67"/>
    </row>
    <row r="98" spans="2:13" x14ac:dyDescent="0.25">
      <c r="B98" s="65"/>
      <c r="C98" s="75"/>
      <c r="D98" s="67"/>
      <c r="E98" s="67"/>
      <c r="F98" s="70"/>
      <c r="G98" s="75"/>
    </row>
    <row r="99" spans="2:13" x14ac:dyDescent="0.25">
      <c r="B99" s="65"/>
      <c r="C99" s="67"/>
      <c r="D99" s="67"/>
      <c r="E99" s="67"/>
      <c r="F99" s="70"/>
      <c r="G99" s="67"/>
    </row>
    <row r="100" spans="2:13" x14ac:dyDescent="0.25">
      <c r="B100" s="65"/>
      <c r="C100" s="67"/>
      <c r="D100" s="74"/>
      <c r="E100" s="67"/>
      <c r="F100" s="76"/>
      <c r="G100" s="67"/>
    </row>
    <row r="101" spans="2:13" x14ac:dyDescent="0.25">
      <c r="B101" s="65"/>
      <c r="C101" s="67"/>
      <c r="D101" s="67"/>
      <c r="E101" s="67"/>
      <c r="F101" s="70"/>
      <c r="G101" s="67"/>
    </row>
    <row r="102" spans="2:13" x14ac:dyDescent="0.25">
      <c r="B102" s="65"/>
      <c r="C102" s="67"/>
      <c r="D102" s="67"/>
      <c r="E102" s="67"/>
      <c r="F102" s="70"/>
      <c r="G102" s="67"/>
    </row>
    <row r="103" spans="2:13" x14ac:dyDescent="0.25">
      <c r="B103" s="428"/>
      <c r="C103" s="428"/>
      <c r="D103" s="428"/>
      <c r="E103" s="428"/>
      <c r="F103" s="428"/>
      <c r="G103" s="67"/>
    </row>
    <row r="106" spans="2:13" x14ac:dyDescent="0.25">
      <c r="B106" s="78"/>
      <c r="C106" s="78"/>
      <c r="D106" s="78"/>
      <c r="E106" s="78"/>
      <c r="F106" s="84"/>
      <c r="G106" s="77"/>
      <c r="H106" s="77"/>
      <c r="I106" s="78"/>
      <c r="J106" s="78"/>
      <c r="K106" s="78"/>
      <c r="L106" s="77"/>
      <c r="M106" s="77"/>
    </row>
    <row r="107" spans="2:13" x14ac:dyDescent="0.25">
      <c r="B107" s="81"/>
      <c r="C107" s="82"/>
      <c r="D107" s="87"/>
      <c r="E107" s="82"/>
      <c r="F107" s="85"/>
      <c r="G107" s="82"/>
      <c r="H107" s="77"/>
      <c r="I107" s="82"/>
      <c r="J107" s="87"/>
      <c r="K107" s="82"/>
      <c r="L107" s="86"/>
      <c r="M107" s="82"/>
    </row>
    <row r="108" spans="2:13" x14ac:dyDescent="0.25">
      <c r="B108" s="77"/>
      <c r="C108" s="79"/>
      <c r="D108" s="79"/>
      <c r="E108" s="79"/>
      <c r="F108" s="83"/>
      <c r="G108" s="79"/>
      <c r="H108" s="77"/>
      <c r="I108" s="79"/>
      <c r="J108" s="79"/>
      <c r="K108" s="79"/>
      <c r="L108" s="79"/>
      <c r="M108" s="79"/>
    </row>
    <row r="109" spans="2:13" x14ac:dyDescent="0.25">
      <c r="B109" s="77"/>
      <c r="C109" s="79"/>
      <c r="D109" s="79"/>
      <c r="E109" s="79"/>
      <c r="F109" s="83"/>
      <c r="G109" s="79"/>
      <c r="H109" s="77"/>
      <c r="I109" s="79"/>
      <c r="J109" s="79"/>
      <c r="K109" s="79"/>
      <c r="L109" s="79"/>
      <c r="M109" s="79"/>
    </row>
    <row r="110" spans="2:13" x14ac:dyDescent="0.25">
      <c r="B110" s="77"/>
      <c r="C110" s="79"/>
      <c r="D110" s="79"/>
      <c r="E110" s="79"/>
      <c r="F110" s="83"/>
      <c r="G110" s="79"/>
      <c r="H110" s="77"/>
      <c r="I110" s="79"/>
      <c r="J110" s="79"/>
      <c r="K110" s="79"/>
      <c r="L110" s="79"/>
      <c r="M110" s="79"/>
    </row>
    <row r="111" spans="2:13" x14ac:dyDescent="0.25">
      <c r="B111" s="77"/>
      <c r="C111" s="79"/>
      <c r="D111" s="79"/>
      <c r="E111" s="79"/>
      <c r="F111" s="83"/>
      <c r="G111" s="79"/>
      <c r="H111" s="77"/>
      <c r="I111" s="79"/>
      <c r="J111" s="79"/>
      <c r="K111" s="79"/>
      <c r="L111" s="79"/>
      <c r="M111" s="91"/>
    </row>
    <row r="112" spans="2:13" x14ac:dyDescent="0.25">
      <c r="B112" s="77"/>
      <c r="C112" s="79"/>
      <c r="D112" s="79"/>
      <c r="E112" s="79"/>
      <c r="F112" s="83"/>
      <c r="G112" s="79"/>
      <c r="H112" s="77"/>
      <c r="I112" s="79"/>
      <c r="J112" s="79"/>
      <c r="K112" s="79"/>
      <c r="L112" s="79"/>
      <c r="M112" s="91"/>
    </row>
    <row r="113" spans="2:13" x14ac:dyDescent="0.25">
      <c r="B113" s="77"/>
      <c r="C113" s="79"/>
      <c r="D113" s="79"/>
      <c r="E113" s="79"/>
      <c r="F113" s="83"/>
      <c r="G113" s="79"/>
      <c r="H113" s="77"/>
      <c r="I113" s="79"/>
      <c r="J113" s="79"/>
      <c r="K113" s="79"/>
      <c r="L113" s="79"/>
      <c r="M113" s="91"/>
    </row>
    <row r="114" spans="2:13" x14ac:dyDescent="0.25">
      <c r="B114" s="77"/>
      <c r="C114" s="79"/>
      <c r="D114" s="79"/>
      <c r="E114" s="79"/>
      <c r="F114" s="83"/>
      <c r="G114" s="79"/>
      <c r="H114" s="77"/>
      <c r="I114" s="79"/>
      <c r="J114" s="79"/>
      <c r="K114" s="79"/>
      <c r="L114" s="79"/>
      <c r="M114" s="91"/>
    </row>
    <row r="115" spans="2:13" x14ac:dyDescent="0.25">
      <c r="B115" s="77"/>
      <c r="C115" s="79"/>
      <c r="D115" s="79"/>
      <c r="E115" s="79"/>
      <c r="F115" s="83"/>
      <c r="G115" s="79"/>
      <c r="H115" s="77"/>
      <c r="I115" s="79"/>
      <c r="J115" s="79"/>
      <c r="K115" s="79"/>
      <c r="L115" s="79"/>
      <c r="M115" s="80"/>
    </row>
    <row r="116" spans="2:13" x14ac:dyDescent="0.25">
      <c r="B116" s="77"/>
      <c r="C116" s="79"/>
      <c r="D116" s="79"/>
      <c r="E116" s="79"/>
      <c r="F116" s="83"/>
      <c r="G116" s="79"/>
      <c r="H116" s="77"/>
      <c r="I116" s="79"/>
      <c r="J116" s="79"/>
      <c r="K116" s="79"/>
      <c r="L116" s="79"/>
      <c r="M116" s="91"/>
    </row>
    <row r="117" spans="2:13" x14ac:dyDescent="0.25">
      <c r="B117" s="77"/>
      <c r="C117" s="89"/>
      <c r="D117" s="79"/>
      <c r="E117" s="79"/>
      <c r="F117" s="83"/>
      <c r="G117" s="89"/>
      <c r="H117" s="77"/>
      <c r="I117" s="89"/>
      <c r="J117" s="79"/>
      <c r="K117" s="89"/>
      <c r="L117" s="79"/>
      <c r="M117" s="92"/>
    </row>
    <row r="118" spans="2:13" x14ac:dyDescent="0.25">
      <c r="B118" s="77"/>
      <c r="C118" s="79"/>
      <c r="D118" s="79"/>
      <c r="E118" s="79"/>
      <c r="F118" s="83"/>
      <c r="G118" s="79"/>
      <c r="H118" s="77"/>
      <c r="I118" s="79"/>
      <c r="J118" s="79"/>
      <c r="K118" s="79"/>
      <c r="L118" s="79"/>
      <c r="M118" s="80"/>
    </row>
    <row r="119" spans="2:13" x14ac:dyDescent="0.25">
      <c r="B119" s="77"/>
      <c r="C119" s="79"/>
      <c r="D119" s="88"/>
      <c r="E119" s="79"/>
      <c r="F119" s="90"/>
      <c r="G119" s="79"/>
      <c r="H119" s="77"/>
      <c r="I119" s="79"/>
      <c r="J119" s="88"/>
      <c r="K119" s="79"/>
      <c r="L119" s="88"/>
      <c r="M119" s="79"/>
    </row>
    <row r="122" spans="2:13" ht="15.75" thickBot="1" x14ac:dyDescent="0.3">
      <c r="B122" s="119"/>
      <c r="C122" s="123"/>
      <c r="D122" s="123"/>
      <c r="E122" s="123"/>
      <c r="F122" s="122"/>
      <c r="G122" s="120"/>
    </row>
    <row r="123" spans="2:13" ht="15.75" thickBot="1" x14ac:dyDescent="0.3">
      <c r="B123" s="124"/>
      <c r="C123" s="125"/>
      <c r="D123" s="126"/>
      <c r="E123" s="125"/>
      <c r="F123" s="126"/>
      <c r="G123" s="125"/>
    </row>
    <row r="124" spans="2:13" ht="15.75" thickBot="1" x14ac:dyDescent="0.3">
      <c r="B124" s="119"/>
      <c r="C124" s="122"/>
      <c r="D124" s="122"/>
      <c r="E124" s="122"/>
      <c r="F124" s="127"/>
      <c r="G124" s="121"/>
    </row>
    <row r="125" spans="2:13" ht="15.75" thickBot="1" x14ac:dyDescent="0.3">
      <c r="B125" s="119"/>
      <c r="C125" s="122"/>
      <c r="D125" s="122"/>
      <c r="E125" s="122"/>
      <c r="F125" s="127"/>
      <c r="G125" s="121"/>
    </row>
    <row r="126" spans="2:13" ht="15.75" thickBot="1" x14ac:dyDescent="0.3">
      <c r="B126" s="119"/>
      <c r="C126" s="122"/>
      <c r="D126" s="122"/>
      <c r="E126" s="122"/>
      <c r="F126" s="127"/>
      <c r="G126" s="121"/>
    </row>
    <row r="127" spans="2:13" ht="15.75" thickBot="1" x14ac:dyDescent="0.3">
      <c r="B127" s="119"/>
      <c r="C127" s="122"/>
      <c r="D127" s="122"/>
      <c r="E127" s="122"/>
      <c r="F127" s="127"/>
      <c r="G127" s="121"/>
    </row>
    <row r="128" spans="2:13" ht="15.75" thickBot="1" x14ac:dyDescent="0.3">
      <c r="B128" s="119"/>
      <c r="C128" s="122"/>
      <c r="D128" s="122"/>
      <c r="E128" s="122"/>
      <c r="F128" s="127"/>
      <c r="G128" s="121"/>
    </row>
    <row r="129" spans="2:7" ht="15.75" thickBot="1" x14ac:dyDescent="0.3">
      <c r="B129" s="119"/>
      <c r="C129" s="122"/>
      <c r="D129" s="122"/>
      <c r="E129" s="122"/>
      <c r="F129" s="127"/>
      <c r="G129" s="121"/>
    </row>
    <row r="130" spans="2:7" ht="15.75" thickBot="1" x14ac:dyDescent="0.3">
      <c r="B130" s="119"/>
      <c r="C130" s="122"/>
      <c r="D130" s="122"/>
      <c r="E130" s="122"/>
      <c r="F130" s="127"/>
      <c r="G130" s="121"/>
    </row>
    <row r="131" spans="2:7" ht="15.75" thickBot="1" x14ac:dyDescent="0.3">
      <c r="B131" s="119"/>
      <c r="C131" s="122"/>
      <c r="D131" s="122"/>
      <c r="E131" s="122"/>
      <c r="F131" s="127"/>
      <c r="G131" s="121"/>
    </row>
    <row r="132" spans="2:7" ht="15.75" thickBot="1" x14ac:dyDescent="0.3">
      <c r="B132" s="119"/>
      <c r="C132" s="122"/>
      <c r="D132" s="122"/>
      <c r="E132" s="122"/>
      <c r="F132" s="127"/>
      <c r="G132" s="121"/>
    </row>
    <row r="133" spans="2:7" ht="15.75" thickBot="1" x14ac:dyDescent="0.3">
      <c r="B133" s="119"/>
      <c r="C133" s="122"/>
      <c r="D133" s="122"/>
      <c r="E133" s="122"/>
      <c r="F133" s="127"/>
      <c r="G133" s="121"/>
    </row>
    <row r="134" spans="2:7" ht="15.75" thickBot="1" x14ac:dyDescent="0.3">
      <c r="B134" s="119"/>
      <c r="C134" s="122"/>
      <c r="D134" s="122"/>
      <c r="E134" s="122"/>
      <c r="F134" s="127"/>
      <c r="G134" s="121"/>
    </row>
    <row r="135" spans="2:7" ht="15.75" thickBot="1" x14ac:dyDescent="0.3">
      <c r="B135" s="119"/>
      <c r="C135" s="122"/>
      <c r="D135" s="122"/>
      <c r="E135" s="122"/>
      <c r="F135" s="127"/>
      <c r="G135" s="121"/>
    </row>
    <row r="136" spans="2:7" ht="15.75" thickBot="1" x14ac:dyDescent="0.3">
      <c r="B136" s="119"/>
      <c r="C136" s="122"/>
      <c r="D136" s="122"/>
      <c r="E136" s="122"/>
      <c r="F136" s="127"/>
      <c r="G136" s="121"/>
    </row>
    <row r="137" spans="2:7" ht="15.75" thickBot="1" x14ac:dyDescent="0.3">
      <c r="B137" s="119"/>
      <c r="C137" s="122"/>
      <c r="D137" s="122"/>
      <c r="E137" s="122"/>
      <c r="F137" s="127"/>
      <c r="G137" s="121"/>
    </row>
    <row r="138" spans="2:7" ht="15.75" thickBot="1" x14ac:dyDescent="0.3">
      <c r="B138" s="119"/>
      <c r="C138" s="122"/>
      <c r="D138" s="122"/>
      <c r="E138" s="122"/>
      <c r="F138" s="127"/>
      <c r="G138" s="121"/>
    </row>
    <row r="139" spans="2:7" ht="15.75" thickBot="1" x14ac:dyDescent="0.3">
      <c r="B139" s="119"/>
      <c r="C139" s="122"/>
      <c r="D139" s="122"/>
      <c r="E139" s="122"/>
      <c r="F139" s="127"/>
      <c r="G139" s="122"/>
    </row>
    <row r="140" spans="2:7" ht="15.75" thickBot="1" x14ac:dyDescent="0.3">
      <c r="B140" s="119"/>
      <c r="C140" s="128"/>
      <c r="D140" s="120"/>
      <c r="E140" s="128"/>
      <c r="F140" s="120"/>
      <c r="G140" s="128"/>
    </row>
    <row r="141" spans="2:7" ht="15.75" thickBot="1" x14ac:dyDescent="0.3">
      <c r="B141" s="119"/>
      <c r="C141" s="128"/>
      <c r="D141" s="120"/>
      <c r="E141" s="128"/>
      <c r="F141" s="120"/>
      <c r="G141" s="128"/>
    </row>
    <row r="142" spans="2:7" ht="15.75" thickBot="1" x14ac:dyDescent="0.3">
      <c r="B142" s="119"/>
      <c r="C142" s="120"/>
      <c r="D142" s="120"/>
      <c r="E142" s="120"/>
      <c r="F142" s="120"/>
      <c r="G142" s="120"/>
    </row>
    <row r="143" spans="2:7" ht="15.75" thickBot="1" x14ac:dyDescent="0.3">
      <c r="B143" s="119"/>
      <c r="C143" s="120"/>
      <c r="D143" s="129"/>
      <c r="E143" s="120"/>
      <c r="F143" s="129"/>
      <c r="G143" s="120"/>
    </row>
    <row r="144" spans="2:7" ht="15.75" thickBot="1" x14ac:dyDescent="0.3">
      <c r="B144" s="119"/>
      <c r="C144" s="120"/>
      <c r="D144" s="120"/>
      <c r="E144" s="120"/>
      <c r="F144" s="120"/>
      <c r="G144" s="120"/>
    </row>
    <row r="147" spans="2:12" x14ac:dyDescent="0.25">
      <c r="B147" s="144"/>
      <c r="C147" s="144"/>
      <c r="D147" s="144"/>
      <c r="E147" s="144"/>
      <c r="F147" s="149"/>
      <c r="G147" s="143"/>
      <c r="H147" s="143"/>
      <c r="I147" s="144"/>
      <c r="J147" s="144"/>
      <c r="K147" s="144"/>
      <c r="L147" s="143"/>
    </row>
    <row r="148" spans="2:12" x14ac:dyDescent="0.25">
      <c r="B148" s="146"/>
      <c r="C148" s="147"/>
      <c r="D148" s="152"/>
      <c r="E148" s="147"/>
      <c r="F148" s="150"/>
      <c r="G148" s="147"/>
      <c r="H148" s="143"/>
      <c r="I148" s="147"/>
      <c r="J148" s="152"/>
      <c r="K148" s="147"/>
      <c r="L148" s="151"/>
    </row>
    <row r="149" spans="2:12" x14ac:dyDescent="0.25">
      <c r="B149" s="143"/>
      <c r="C149" s="145"/>
      <c r="D149" s="145"/>
      <c r="E149" s="145"/>
      <c r="F149" s="148"/>
      <c r="G149" s="145"/>
      <c r="H149" s="143"/>
      <c r="I149" s="145"/>
      <c r="J149" s="145"/>
      <c r="K149" s="145"/>
      <c r="L149" s="145"/>
    </row>
    <row r="150" spans="2:12" x14ac:dyDescent="0.25">
      <c r="B150" s="143"/>
      <c r="C150" s="145"/>
      <c r="D150" s="145"/>
      <c r="E150" s="145"/>
      <c r="F150" s="148"/>
      <c r="G150" s="145"/>
      <c r="H150" s="143"/>
      <c r="I150" s="145"/>
      <c r="J150" s="145"/>
      <c r="K150" s="145"/>
      <c r="L150" s="145"/>
    </row>
    <row r="151" spans="2:12" x14ac:dyDescent="0.25">
      <c r="B151" s="143"/>
      <c r="C151" s="145"/>
      <c r="D151" s="145"/>
      <c r="E151" s="145"/>
      <c r="F151" s="148"/>
      <c r="G151" s="145"/>
      <c r="H151" s="143"/>
      <c r="I151" s="145"/>
      <c r="J151" s="145"/>
      <c r="K151" s="145"/>
      <c r="L151" s="145"/>
    </row>
    <row r="152" spans="2:12" x14ac:dyDescent="0.25">
      <c r="B152" s="143"/>
      <c r="C152" s="145"/>
      <c r="D152" s="145"/>
      <c r="E152" s="145"/>
      <c r="F152" s="148"/>
      <c r="G152" s="145"/>
      <c r="H152" s="143"/>
      <c r="I152" s="145"/>
      <c r="J152" s="145"/>
      <c r="K152" s="145"/>
      <c r="L152" s="145"/>
    </row>
    <row r="153" spans="2:12" x14ac:dyDescent="0.25">
      <c r="B153" s="143"/>
      <c r="C153" s="145"/>
      <c r="D153" s="145"/>
      <c r="E153" s="145"/>
      <c r="F153" s="148"/>
      <c r="G153" s="145"/>
      <c r="H153" s="143"/>
      <c r="I153" s="145"/>
      <c r="J153" s="145"/>
      <c r="K153" s="145"/>
      <c r="L153" s="145"/>
    </row>
    <row r="154" spans="2:12" x14ac:dyDescent="0.25">
      <c r="B154" s="143"/>
      <c r="C154" s="145"/>
      <c r="D154" s="145"/>
      <c r="E154" s="145"/>
      <c r="F154" s="148"/>
      <c r="G154" s="145"/>
      <c r="H154" s="143"/>
      <c r="I154" s="145"/>
      <c r="J154" s="145"/>
      <c r="K154" s="145"/>
      <c r="L154" s="145"/>
    </row>
    <row r="155" spans="2:12" x14ac:dyDescent="0.25">
      <c r="B155" s="143"/>
      <c r="C155" s="154"/>
      <c r="D155" s="145"/>
      <c r="E155" s="145"/>
      <c r="F155" s="148"/>
      <c r="G155" s="154"/>
      <c r="H155" s="143"/>
      <c r="I155" s="154"/>
      <c r="J155" s="145"/>
      <c r="K155" s="154"/>
      <c r="L155" s="145"/>
    </row>
    <row r="156" spans="2:12" x14ac:dyDescent="0.25">
      <c r="B156" s="143"/>
      <c r="C156" s="145"/>
      <c r="D156" s="145"/>
      <c r="E156" s="145"/>
      <c r="F156" s="148"/>
      <c r="G156" s="145"/>
      <c r="H156" s="143"/>
      <c r="I156" s="145"/>
      <c r="J156" s="145"/>
      <c r="K156" s="145"/>
      <c r="L156" s="145"/>
    </row>
    <row r="157" spans="2:12" x14ac:dyDescent="0.25">
      <c r="B157" s="143"/>
      <c r="C157" s="145"/>
      <c r="D157" s="153"/>
      <c r="E157" s="145"/>
      <c r="F157" s="155"/>
      <c r="G157" s="145"/>
      <c r="H157" s="143"/>
      <c r="I157" s="145"/>
      <c r="J157" s="153"/>
      <c r="K157" s="145"/>
      <c r="L157" s="153"/>
    </row>
    <row r="158" spans="2:12" x14ac:dyDescent="0.25">
      <c r="B158" s="143"/>
      <c r="C158" s="145"/>
      <c r="D158" s="145"/>
      <c r="E158" s="145"/>
      <c r="F158" s="148"/>
      <c r="G158" s="145"/>
      <c r="H158" s="143"/>
      <c r="I158" s="145"/>
      <c r="J158" s="145"/>
      <c r="K158" s="145"/>
      <c r="L158" s="145"/>
    </row>
    <row r="159" spans="2:12" x14ac:dyDescent="0.25">
      <c r="B159" s="143"/>
      <c r="C159" s="145"/>
      <c r="D159" s="145"/>
      <c r="E159" s="145"/>
      <c r="F159" s="148"/>
      <c r="G159" s="145"/>
      <c r="H159" s="143"/>
      <c r="I159" s="145"/>
      <c r="J159" s="145"/>
      <c r="K159" s="145"/>
      <c r="L159" s="145"/>
    </row>
    <row r="160" spans="2:12" x14ac:dyDescent="0.25">
      <c r="B160" s="428"/>
      <c r="C160" s="428"/>
      <c r="D160" s="428"/>
      <c r="E160" s="428"/>
      <c r="F160" s="428"/>
      <c r="G160" s="145"/>
      <c r="H160" s="143"/>
      <c r="I160" s="145"/>
      <c r="J160" s="145"/>
      <c r="K160" s="145"/>
      <c r="L160" s="145"/>
    </row>
    <row r="163" spans="2:13" x14ac:dyDescent="0.25">
      <c r="B163" s="172"/>
      <c r="C163" s="172"/>
      <c r="D163" s="172"/>
      <c r="E163" s="172"/>
      <c r="F163" s="178"/>
      <c r="G163" s="171"/>
      <c r="H163" s="171"/>
      <c r="I163" s="172"/>
      <c r="J163" s="172"/>
      <c r="K163" s="172"/>
      <c r="L163" s="171"/>
      <c r="M163" s="171"/>
    </row>
    <row r="164" spans="2:13" x14ac:dyDescent="0.25">
      <c r="B164" s="175"/>
      <c r="C164" s="176"/>
      <c r="D164" s="181"/>
      <c r="E164" s="176"/>
      <c r="F164" s="179"/>
      <c r="G164" s="176"/>
      <c r="H164" s="171"/>
      <c r="I164" s="176"/>
      <c r="J164" s="181"/>
      <c r="K164" s="176"/>
      <c r="L164" s="180"/>
      <c r="M164" s="176"/>
    </row>
    <row r="165" spans="2:13" x14ac:dyDescent="0.25">
      <c r="B165" s="171"/>
      <c r="C165" s="173"/>
      <c r="D165" s="173"/>
      <c r="E165" s="173"/>
      <c r="F165" s="177"/>
      <c r="G165" s="173"/>
      <c r="H165" s="171"/>
      <c r="I165" s="173"/>
      <c r="J165" s="173"/>
      <c r="K165" s="173"/>
      <c r="L165" s="173"/>
      <c r="M165" s="173"/>
    </row>
    <row r="166" spans="2:13" x14ac:dyDescent="0.25">
      <c r="B166" s="171"/>
      <c r="C166" s="173"/>
      <c r="D166" s="173"/>
      <c r="E166" s="173"/>
      <c r="F166" s="177"/>
      <c r="G166" s="173"/>
      <c r="H166" s="171"/>
      <c r="I166" s="173"/>
      <c r="J166" s="173"/>
      <c r="K166" s="173"/>
      <c r="L166" s="173"/>
      <c r="M166" s="173"/>
    </row>
    <row r="167" spans="2:13" x14ac:dyDescent="0.25">
      <c r="B167" s="171"/>
      <c r="C167" s="173"/>
      <c r="D167" s="173"/>
      <c r="E167" s="173"/>
      <c r="F167" s="177"/>
      <c r="G167" s="173"/>
      <c r="H167" s="171"/>
      <c r="I167" s="173"/>
      <c r="J167" s="173"/>
      <c r="K167" s="173"/>
      <c r="L167" s="173"/>
      <c r="M167" s="173"/>
    </row>
    <row r="168" spans="2:13" x14ac:dyDescent="0.25">
      <c r="B168" s="171"/>
      <c r="C168" s="173"/>
      <c r="D168" s="173"/>
      <c r="E168" s="173"/>
      <c r="F168" s="177"/>
      <c r="G168" s="173"/>
      <c r="H168" s="171"/>
      <c r="I168" s="173"/>
      <c r="J168" s="173"/>
      <c r="K168" s="173"/>
      <c r="L168" s="173"/>
      <c r="M168" s="174"/>
    </row>
    <row r="169" spans="2:13" x14ac:dyDescent="0.25">
      <c r="B169" s="171"/>
      <c r="C169" s="173"/>
      <c r="D169" s="173"/>
      <c r="E169" s="173"/>
      <c r="F169" s="177"/>
      <c r="G169" s="173"/>
      <c r="H169" s="171"/>
      <c r="I169" s="173"/>
      <c r="J169" s="173"/>
      <c r="K169" s="173"/>
      <c r="L169" s="173"/>
      <c r="M169" s="174"/>
    </row>
    <row r="170" spans="2:13" x14ac:dyDescent="0.25">
      <c r="B170" s="171"/>
      <c r="C170" s="173"/>
      <c r="D170" s="173"/>
      <c r="E170" s="173"/>
      <c r="F170" s="177"/>
      <c r="G170" s="173"/>
      <c r="H170" s="171"/>
      <c r="I170" s="173"/>
      <c r="J170" s="173"/>
      <c r="K170" s="173"/>
      <c r="L170" s="173"/>
      <c r="M170" s="185"/>
    </row>
    <row r="171" spans="2:13" x14ac:dyDescent="0.25">
      <c r="B171" s="171"/>
      <c r="C171" s="183"/>
      <c r="D171" s="173"/>
      <c r="E171" s="173"/>
      <c r="F171" s="177"/>
      <c r="G171" s="183"/>
      <c r="H171" s="171"/>
      <c r="I171" s="183"/>
      <c r="J171" s="173"/>
      <c r="K171" s="183"/>
      <c r="L171" s="173"/>
      <c r="M171" s="186"/>
    </row>
    <row r="172" spans="2:13" x14ac:dyDescent="0.25">
      <c r="B172" s="171"/>
      <c r="C172" s="173"/>
      <c r="D172" s="173"/>
      <c r="E172" s="173"/>
      <c r="F172" s="177"/>
      <c r="G172" s="173"/>
      <c r="H172" s="171"/>
      <c r="I172" s="173"/>
      <c r="J172" s="173"/>
      <c r="K172" s="173"/>
      <c r="L172" s="173"/>
      <c r="M172" s="174"/>
    </row>
    <row r="173" spans="2:13" x14ac:dyDescent="0.25">
      <c r="B173" s="171"/>
      <c r="C173" s="173"/>
      <c r="D173" s="182"/>
      <c r="E173" s="173"/>
      <c r="F173" s="184"/>
      <c r="G173" s="173"/>
      <c r="H173" s="171"/>
      <c r="I173" s="173"/>
      <c r="J173" s="182"/>
      <c r="K173" s="173"/>
      <c r="L173" s="182"/>
      <c r="M173" s="173"/>
    </row>
    <row r="174" spans="2:13" x14ac:dyDescent="0.25">
      <c r="B174" s="171"/>
      <c r="C174" s="173"/>
      <c r="D174" s="173"/>
      <c r="E174" s="173"/>
      <c r="F174" s="177"/>
      <c r="G174" s="173"/>
      <c r="H174" s="171"/>
      <c r="I174" s="173"/>
      <c r="J174" s="173"/>
      <c r="K174" s="173"/>
      <c r="L174" s="173"/>
      <c r="M174" s="173"/>
    </row>
    <row r="175" spans="2:13" x14ac:dyDescent="0.25">
      <c r="B175" s="171"/>
      <c r="C175" s="173"/>
      <c r="D175" s="173"/>
      <c r="E175" s="173"/>
      <c r="F175" s="177"/>
      <c r="G175" s="173"/>
      <c r="H175" s="171"/>
      <c r="I175" s="173"/>
      <c r="J175" s="173"/>
      <c r="K175" s="173"/>
      <c r="L175" s="173"/>
      <c r="M175" s="174"/>
    </row>
    <row r="176" spans="2:13" x14ac:dyDescent="0.25">
      <c r="B176" s="428"/>
      <c r="C176" s="428"/>
      <c r="D176" s="428"/>
      <c r="E176" s="428"/>
      <c r="F176" s="428"/>
      <c r="G176" s="173"/>
      <c r="H176" s="171"/>
      <c r="I176" s="173"/>
      <c r="J176" s="173"/>
      <c r="K176" s="173"/>
      <c r="L176" s="173"/>
      <c r="M176" s="174"/>
    </row>
  </sheetData>
  <mergeCells count="7">
    <mergeCell ref="B2:F2"/>
    <mergeCell ref="B103:F103"/>
    <mergeCell ref="B160:F160"/>
    <mergeCell ref="B176:F176"/>
    <mergeCell ref="B43:M43"/>
    <mergeCell ref="B56:G56"/>
    <mergeCell ref="B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37"/>
  <sheetViews>
    <sheetView topLeftCell="A92" zoomScale="70" zoomScaleNormal="70" workbookViewId="0">
      <selection activeCell="AA39" sqref="AA39"/>
    </sheetView>
  </sheetViews>
  <sheetFormatPr defaultRowHeight="15" x14ac:dyDescent="0.25"/>
  <cols>
    <col min="1" max="1" width="9.140625" style="234"/>
    <col min="2" max="2" width="13.42578125" style="234" customWidth="1"/>
    <col min="3" max="6" width="9.140625" style="234"/>
    <col min="7" max="7" width="10.42578125" style="234" customWidth="1"/>
    <col min="8" max="12" width="9.140625" style="234"/>
    <col min="13" max="13" width="10.140625" style="234" customWidth="1"/>
    <col min="14" max="17" width="9.140625" style="234"/>
    <col min="18" max="18" width="8.85546875" style="234" customWidth="1"/>
    <col min="19" max="19" width="12" style="234" customWidth="1"/>
    <col min="20" max="20" width="11.140625" style="234" customWidth="1"/>
    <col min="21" max="21" width="15.7109375" style="234" customWidth="1"/>
    <col min="22" max="22" width="12.140625" style="234" customWidth="1"/>
    <col min="23" max="27" width="9.140625" style="234"/>
    <col min="28" max="28" width="10.42578125" style="234" customWidth="1"/>
    <col min="29" max="29" width="12.42578125" style="234" customWidth="1"/>
    <col min="30" max="16384" width="9.140625" style="234"/>
  </cols>
  <sheetData>
    <row r="2" spans="2:29" x14ac:dyDescent="0.25">
      <c r="B2" s="486" t="s">
        <v>186</v>
      </c>
      <c r="C2" s="487"/>
      <c r="D2" s="256"/>
      <c r="E2" s="257"/>
      <c r="F2" s="258"/>
      <c r="G2" s="257"/>
      <c r="H2" s="235"/>
      <c r="I2" s="257"/>
      <c r="J2" s="256"/>
      <c r="K2" s="257"/>
      <c r="L2" s="259"/>
      <c r="M2" s="257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6"/>
    </row>
    <row r="3" spans="2:29" ht="57.75" customHeight="1" x14ac:dyDescent="0.25">
      <c r="B3" s="312"/>
      <c r="C3" s="313" t="s">
        <v>27</v>
      </c>
      <c r="D3" s="313"/>
      <c r="E3" s="313" t="s">
        <v>27</v>
      </c>
      <c r="F3" s="314"/>
      <c r="G3" s="315"/>
      <c r="H3" s="308"/>
      <c r="I3" s="313" t="s">
        <v>57</v>
      </c>
      <c r="J3" s="313"/>
      <c r="K3" s="313" t="s">
        <v>57</v>
      </c>
      <c r="L3" s="316"/>
      <c r="M3" s="315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9"/>
    </row>
    <row r="4" spans="2:29" ht="70.5" x14ac:dyDescent="0.25">
      <c r="B4" s="221"/>
      <c r="C4" s="222" t="s">
        <v>2</v>
      </c>
      <c r="D4" s="224" t="s">
        <v>3</v>
      </c>
      <c r="E4" s="222" t="s">
        <v>4</v>
      </c>
      <c r="F4" s="223" t="s">
        <v>5</v>
      </c>
      <c r="G4" s="222" t="s">
        <v>6</v>
      </c>
      <c r="H4" s="238"/>
      <c r="I4" s="222" t="s">
        <v>7</v>
      </c>
      <c r="J4" s="224" t="s">
        <v>8</v>
      </c>
      <c r="K4" s="222" t="s">
        <v>9</v>
      </c>
      <c r="L4" s="225" t="s">
        <v>10</v>
      </c>
      <c r="M4" s="222" t="s">
        <v>11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 t="s">
        <v>263</v>
      </c>
      <c r="AB4" s="238" t="s">
        <v>264</v>
      </c>
      <c r="AC4" s="239"/>
    </row>
    <row r="5" spans="2:29" x14ac:dyDescent="0.25">
      <c r="B5" s="237" t="s">
        <v>98</v>
      </c>
      <c r="C5" s="243">
        <v>6</v>
      </c>
      <c r="D5" s="243" t="s">
        <v>13</v>
      </c>
      <c r="E5" s="243">
        <v>2</v>
      </c>
      <c r="F5" s="249" t="s">
        <v>58</v>
      </c>
      <c r="G5" s="243">
        <v>-4</v>
      </c>
      <c r="H5" s="238"/>
      <c r="I5" s="243">
        <v>1</v>
      </c>
      <c r="J5" s="243" t="s">
        <v>12</v>
      </c>
      <c r="K5" s="243">
        <v>3</v>
      </c>
      <c r="L5" s="243" t="s">
        <v>13</v>
      </c>
      <c r="M5" s="227">
        <v>2</v>
      </c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>
        <f>(COUNTIF(D5,"Y")+COUNTIF(J5,"Y")+COUNTIF(P5,"Y"))</f>
        <v>1</v>
      </c>
      <c r="AB5" s="238">
        <f>(COUNTIF(F5,"Y")+COUNTIF(L5,"Y")+COUNTIF(R5,"Y"))</f>
        <v>1</v>
      </c>
      <c r="AC5" s="239"/>
    </row>
    <row r="6" spans="2:29" x14ac:dyDescent="0.25">
      <c r="B6" s="237"/>
      <c r="C6" s="243"/>
      <c r="D6" s="243"/>
      <c r="E6" s="243"/>
      <c r="F6" s="249"/>
      <c r="G6" s="243"/>
      <c r="H6" s="238"/>
      <c r="I6" s="243"/>
      <c r="J6" s="243"/>
      <c r="K6" s="243"/>
      <c r="L6" s="243"/>
      <c r="M6" s="227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9"/>
    </row>
    <row r="7" spans="2:29" x14ac:dyDescent="0.25">
      <c r="B7" s="237" t="s">
        <v>14</v>
      </c>
      <c r="C7" s="253">
        <f>AVERAGE(C5:C5)</f>
        <v>6</v>
      </c>
      <c r="D7" s="253"/>
      <c r="E7" s="253">
        <f>AVERAGE(E5:E5)</f>
        <v>2</v>
      </c>
      <c r="F7" s="260"/>
      <c r="G7" s="253">
        <f>AVERAGE(G5:G5)</f>
        <v>-4</v>
      </c>
      <c r="H7" s="244"/>
      <c r="I7" s="253">
        <f>AVERAGE(I5:I5)</f>
        <v>1</v>
      </c>
      <c r="J7" s="253"/>
      <c r="K7" s="253">
        <f>AVERAGE(K5:K5)</f>
        <v>3</v>
      </c>
      <c r="L7" s="253"/>
      <c r="M7" s="232">
        <f>AVERAGE(M5:M5)</f>
        <v>2</v>
      </c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9"/>
    </row>
    <row r="8" spans="2:29" x14ac:dyDescent="0.25">
      <c r="B8" s="237" t="s">
        <v>15</v>
      </c>
      <c r="C8" s="253"/>
      <c r="D8" s="253"/>
      <c r="E8" s="253"/>
      <c r="F8" s="260"/>
      <c r="G8" s="253"/>
      <c r="H8" s="244"/>
      <c r="I8" s="253"/>
      <c r="J8" s="253"/>
      <c r="K8" s="253"/>
      <c r="L8" s="253"/>
      <c r="M8" s="232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9"/>
    </row>
    <row r="9" spans="2:29" x14ac:dyDescent="0.25">
      <c r="B9" s="237"/>
      <c r="C9" s="243"/>
      <c r="D9" s="243"/>
      <c r="E9" s="243"/>
      <c r="F9" s="249"/>
      <c r="G9" s="243"/>
      <c r="H9" s="238"/>
      <c r="I9" s="243"/>
      <c r="J9" s="243"/>
      <c r="K9" s="243"/>
      <c r="L9" s="243"/>
      <c r="M9" s="227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9"/>
    </row>
    <row r="10" spans="2:29" x14ac:dyDescent="0.25">
      <c r="B10" s="237" t="s">
        <v>16</v>
      </c>
      <c r="C10" s="243"/>
      <c r="D10" s="254">
        <v>1</v>
      </c>
      <c r="E10" s="243"/>
      <c r="F10" s="255">
        <v>0</v>
      </c>
      <c r="G10" s="243"/>
      <c r="H10" s="238"/>
      <c r="I10" s="243"/>
      <c r="J10" s="254">
        <v>0</v>
      </c>
      <c r="K10" s="243"/>
      <c r="L10" s="254">
        <v>0.5</v>
      </c>
      <c r="M10" s="243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9"/>
    </row>
    <row r="11" spans="2:29" x14ac:dyDescent="0.25">
      <c r="B11" s="237"/>
      <c r="C11" s="243"/>
      <c r="D11" s="243"/>
      <c r="E11" s="243"/>
      <c r="F11" s="249"/>
      <c r="G11" s="243"/>
      <c r="H11" s="238"/>
      <c r="I11" s="243"/>
      <c r="J11" s="243"/>
      <c r="K11" s="243"/>
      <c r="L11" s="243"/>
      <c r="M11" s="243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9"/>
    </row>
    <row r="12" spans="2:29" x14ac:dyDescent="0.25">
      <c r="B12" s="237"/>
      <c r="C12" s="243"/>
      <c r="D12" s="243"/>
      <c r="E12" s="243"/>
      <c r="F12" s="249"/>
      <c r="G12" s="243"/>
      <c r="H12" s="238"/>
      <c r="I12" s="243"/>
      <c r="J12" s="243"/>
      <c r="K12" s="243"/>
      <c r="L12" s="243"/>
      <c r="M12" s="227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9"/>
    </row>
    <row r="13" spans="2:29" x14ac:dyDescent="0.25">
      <c r="B13" s="492" t="s">
        <v>100</v>
      </c>
      <c r="C13" s="493"/>
      <c r="D13" s="493"/>
      <c r="E13" s="493"/>
      <c r="F13" s="493"/>
      <c r="G13" s="493"/>
      <c r="H13" s="238"/>
      <c r="I13" s="243"/>
      <c r="J13" s="243"/>
      <c r="K13" s="243"/>
      <c r="L13" s="243"/>
      <c r="M13" s="227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9"/>
    </row>
    <row r="14" spans="2:29" x14ac:dyDescent="0.25">
      <c r="B14" s="237" t="s">
        <v>101</v>
      </c>
      <c r="C14" s="238"/>
      <c r="D14" s="238"/>
      <c r="E14" s="238"/>
      <c r="F14" s="238"/>
      <c r="G14" s="238"/>
      <c r="H14" s="238"/>
      <c r="I14" s="243"/>
      <c r="J14" s="243"/>
      <c r="K14" s="243"/>
      <c r="L14" s="243"/>
      <c r="M14" s="227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9"/>
    </row>
    <row r="15" spans="2:29" x14ac:dyDescent="0.25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38"/>
      <c r="AB15" s="238"/>
      <c r="AC15" s="248"/>
    </row>
    <row r="16" spans="2:29" x14ac:dyDescent="0.25">
      <c r="B16" s="486" t="s">
        <v>187</v>
      </c>
      <c r="C16" s="487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9"/>
    </row>
    <row r="17" spans="2:29" x14ac:dyDescent="0.25">
      <c r="B17" s="237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9"/>
    </row>
    <row r="18" spans="2:29" x14ac:dyDescent="0.25">
      <c r="B18" s="237"/>
      <c r="C18" s="238"/>
      <c r="D18" s="238"/>
      <c r="E18" s="238"/>
      <c r="F18" s="240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9"/>
    </row>
    <row r="19" spans="2:29" x14ac:dyDescent="0.25">
      <c r="B19" s="237"/>
      <c r="C19" s="238"/>
      <c r="D19" s="238"/>
      <c r="E19" s="238"/>
      <c r="F19" s="240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9"/>
    </row>
    <row r="20" spans="2:29" ht="30" x14ac:dyDescent="0.25">
      <c r="B20" s="251"/>
      <c r="C20" s="241" t="s">
        <v>171</v>
      </c>
      <c r="D20" s="241"/>
      <c r="E20" s="241" t="s">
        <v>57</v>
      </c>
      <c r="F20" s="240"/>
      <c r="G20" s="238"/>
      <c r="H20" s="238"/>
      <c r="I20" s="241" t="s">
        <v>27</v>
      </c>
      <c r="J20" s="241"/>
      <c r="K20" s="241" t="s">
        <v>27</v>
      </c>
      <c r="L20" s="238"/>
      <c r="M20" s="238"/>
      <c r="N20" s="238"/>
      <c r="O20" s="242" t="s">
        <v>102</v>
      </c>
      <c r="P20" s="238"/>
      <c r="Q20" s="241" t="s">
        <v>102</v>
      </c>
      <c r="R20" s="238"/>
      <c r="S20" s="238"/>
      <c r="T20" s="238"/>
      <c r="U20" s="242" t="s">
        <v>103</v>
      </c>
      <c r="V20" s="238"/>
      <c r="W20" s="241" t="s">
        <v>103</v>
      </c>
      <c r="X20" s="238"/>
      <c r="Y20" s="238"/>
      <c r="Z20" s="238"/>
      <c r="AA20" s="238"/>
      <c r="AB20" s="238"/>
      <c r="AC20" s="239"/>
    </row>
    <row r="21" spans="2:29" ht="117.75" x14ac:dyDescent="0.25">
      <c r="B21" s="221"/>
      <c r="C21" s="222" t="s">
        <v>2</v>
      </c>
      <c r="D21" s="224" t="s">
        <v>3</v>
      </c>
      <c r="E21" s="222" t="s">
        <v>172</v>
      </c>
      <c r="F21" s="223" t="s">
        <v>5</v>
      </c>
      <c r="G21" s="222" t="s">
        <v>6</v>
      </c>
      <c r="H21" s="238"/>
      <c r="I21" s="222" t="s">
        <v>7</v>
      </c>
      <c r="J21" s="224" t="s">
        <v>8</v>
      </c>
      <c r="K21" s="222" t="s">
        <v>9</v>
      </c>
      <c r="L21" s="225" t="s">
        <v>10</v>
      </c>
      <c r="M21" s="222" t="s">
        <v>11</v>
      </c>
      <c r="N21" s="222"/>
      <c r="O21" s="222" t="s">
        <v>173</v>
      </c>
      <c r="P21" s="228" t="s">
        <v>104</v>
      </c>
      <c r="Q21" s="222" t="s">
        <v>30</v>
      </c>
      <c r="R21" s="222" t="s">
        <v>174</v>
      </c>
      <c r="S21" s="222" t="s">
        <v>31</v>
      </c>
      <c r="T21" s="238"/>
      <c r="U21" s="222" t="s">
        <v>175</v>
      </c>
      <c r="V21" s="222" t="s">
        <v>176</v>
      </c>
      <c r="W21" s="222" t="s">
        <v>107</v>
      </c>
      <c r="X21" s="222" t="s">
        <v>177</v>
      </c>
      <c r="Y21" s="222" t="s">
        <v>34</v>
      </c>
      <c r="Z21" s="222"/>
      <c r="AA21" s="238"/>
      <c r="AB21" s="238"/>
      <c r="AC21" s="239"/>
    </row>
    <row r="22" spans="2:29" x14ac:dyDescent="0.25">
      <c r="B22" s="237" t="s">
        <v>112</v>
      </c>
      <c r="C22" s="243">
        <v>1</v>
      </c>
      <c r="D22" s="243" t="s">
        <v>12</v>
      </c>
      <c r="E22" s="243">
        <v>4</v>
      </c>
      <c r="F22" s="249" t="s">
        <v>13</v>
      </c>
      <c r="G22" s="243">
        <f>E22-C22</f>
        <v>3</v>
      </c>
      <c r="H22" s="238"/>
      <c r="I22" s="243">
        <v>3</v>
      </c>
      <c r="J22" s="243" t="s">
        <v>12</v>
      </c>
      <c r="K22" s="243">
        <v>7</v>
      </c>
      <c r="L22" s="243" t="s">
        <v>12</v>
      </c>
      <c r="M22" s="243">
        <f>K22-I22</f>
        <v>4</v>
      </c>
      <c r="N22" s="238"/>
      <c r="O22" s="238">
        <v>3</v>
      </c>
      <c r="P22" s="252" t="s">
        <v>12</v>
      </c>
      <c r="Q22" s="238">
        <v>6</v>
      </c>
      <c r="R22" s="238" t="s">
        <v>12</v>
      </c>
      <c r="S22" s="238">
        <f>(Q22-O22)</f>
        <v>3</v>
      </c>
      <c r="T22" s="238"/>
      <c r="U22" s="238">
        <v>1</v>
      </c>
      <c r="V22" s="238" t="s">
        <v>12</v>
      </c>
      <c r="W22" s="238">
        <v>4</v>
      </c>
      <c r="X22" s="238" t="s">
        <v>13</v>
      </c>
      <c r="Y22" s="238">
        <f>(W22-U22)</f>
        <v>3</v>
      </c>
      <c r="Z22" s="238"/>
      <c r="AA22" s="238">
        <f t="shared" ref="AA22:AA60" si="0">(COUNTIF(D22,"Y")+COUNTIF(J22,"Y")+COUNTIF(P22,"Y"))</f>
        <v>0</v>
      </c>
      <c r="AB22" s="238">
        <f t="shared" ref="AB22:AB60" si="1">(COUNTIF(F22,"Y")+COUNTIF(L22,"Y")+COUNTIF(R22,"Y"))</f>
        <v>1</v>
      </c>
      <c r="AC22" s="239"/>
    </row>
    <row r="23" spans="2:29" x14ac:dyDescent="0.25">
      <c r="B23" s="237" t="s">
        <v>114</v>
      </c>
      <c r="C23" s="243">
        <v>3</v>
      </c>
      <c r="D23" s="243" t="s">
        <v>12</v>
      </c>
      <c r="E23" s="243">
        <v>4</v>
      </c>
      <c r="F23" s="249" t="s">
        <v>13</v>
      </c>
      <c r="G23" s="243">
        <f>E23-C23</f>
        <v>1</v>
      </c>
      <c r="H23" s="238"/>
      <c r="I23" s="243">
        <v>4</v>
      </c>
      <c r="J23" s="243" t="s">
        <v>12</v>
      </c>
      <c r="K23" s="243">
        <v>2</v>
      </c>
      <c r="L23" s="243" t="s">
        <v>13</v>
      </c>
      <c r="M23" s="227">
        <f>K23-I23</f>
        <v>-2</v>
      </c>
      <c r="N23" s="238"/>
      <c r="O23" s="229">
        <v>5</v>
      </c>
      <c r="P23" s="238" t="s">
        <v>12</v>
      </c>
      <c r="Q23" s="238">
        <v>2</v>
      </c>
      <c r="R23" s="238" t="s">
        <v>12</v>
      </c>
      <c r="S23" s="230">
        <f>(Q23-O23)</f>
        <v>-3</v>
      </c>
      <c r="T23" s="238"/>
      <c r="U23" s="238">
        <v>2</v>
      </c>
      <c r="V23" s="238" t="s">
        <v>12</v>
      </c>
      <c r="W23" s="238">
        <v>5</v>
      </c>
      <c r="X23" s="238" t="s">
        <v>13</v>
      </c>
      <c r="Y23" s="238">
        <f>(W23-U23)</f>
        <v>3</v>
      </c>
      <c r="Z23" s="238"/>
      <c r="AA23" s="238">
        <f t="shared" si="0"/>
        <v>0</v>
      </c>
      <c r="AB23" s="238">
        <f t="shared" si="1"/>
        <v>2</v>
      </c>
      <c r="AC23" s="239"/>
    </row>
    <row r="24" spans="2:29" x14ac:dyDescent="0.25">
      <c r="B24" s="237" t="s">
        <v>97</v>
      </c>
      <c r="C24" s="243">
        <v>1</v>
      </c>
      <c r="D24" s="243" t="s">
        <v>12</v>
      </c>
      <c r="E24" s="243">
        <v>4</v>
      </c>
      <c r="F24" s="249" t="s">
        <v>13</v>
      </c>
      <c r="G24" s="243">
        <f>E24-C24</f>
        <v>3</v>
      </c>
      <c r="H24" s="238"/>
      <c r="I24" s="243">
        <v>7</v>
      </c>
      <c r="J24" s="243" t="s">
        <v>12</v>
      </c>
      <c r="K24" s="243">
        <v>6</v>
      </c>
      <c r="L24" s="243" t="s">
        <v>12</v>
      </c>
      <c r="M24" s="231">
        <f>K24-I24</f>
        <v>-1</v>
      </c>
      <c r="N24" s="238"/>
      <c r="O24" s="238">
        <v>2</v>
      </c>
      <c r="P24" s="238" t="s">
        <v>12</v>
      </c>
      <c r="Q24" s="238">
        <v>7</v>
      </c>
      <c r="R24" s="238" t="s">
        <v>13</v>
      </c>
      <c r="S24" s="238">
        <f>Q24-O24</f>
        <v>5</v>
      </c>
      <c r="T24" s="238"/>
      <c r="U24" s="238">
        <v>3</v>
      </c>
      <c r="V24" s="238" t="s">
        <v>12</v>
      </c>
      <c r="W24" s="238">
        <v>4</v>
      </c>
      <c r="X24" s="238" t="s">
        <v>13</v>
      </c>
      <c r="Y24" s="238">
        <f>W24-U24</f>
        <v>1</v>
      </c>
      <c r="Z24" s="238"/>
      <c r="AA24" s="238">
        <f t="shared" si="0"/>
        <v>0</v>
      </c>
      <c r="AB24" s="238">
        <f t="shared" si="1"/>
        <v>2</v>
      </c>
      <c r="AC24" s="239"/>
    </row>
    <row r="25" spans="2:29" x14ac:dyDescent="0.25">
      <c r="B25" s="237" t="s">
        <v>178</v>
      </c>
      <c r="C25" s="243">
        <v>0</v>
      </c>
      <c r="D25" s="243" t="s">
        <v>12</v>
      </c>
      <c r="E25" s="243">
        <v>3</v>
      </c>
      <c r="F25" s="249" t="s">
        <v>13</v>
      </c>
      <c r="G25" s="243">
        <f>E25-C25</f>
        <v>3</v>
      </c>
      <c r="H25" s="238"/>
      <c r="I25" s="243">
        <v>2</v>
      </c>
      <c r="J25" s="243" t="s">
        <v>12</v>
      </c>
      <c r="K25" s="243">
        <v>7</v>
      </c>
      <c r="L25" s="243" t="s">
        <v>12</v>
      </c>
      <c r="M25" s="226">
        <f>K25-I25</f>
        <v>5</v>
      </c>
      <c r="N25" s="238"/>
      <c r="O25" s="238">
        <v>1</v>
      </c>
      <c r="P25" s="238" t="s">
        <v>12</v>
      </c>
      <c r="Q25" s="238">
        <v>4</v>
      </c>
      <c r="R25" s="238" t="s">
        <v>12</v>
      </c>
      <c r="S25" s="238">
        <f>Q25-O25</f>
        <v>3</v>
      </c>
      <c r="T25" s="238"/>
      <c r="U25" s="238">
        <v>2</v>
      </c>
      <c r="V25" s="238" t="s">
        <v>12</v>
      </c>
      <c r="W25" s="238">
        <v>4</v>
      </c>
      <c r="X25" s="238" t="s">
        <v>13</v>
      </c>
      <c r="Y25" s="238">
        <f>W25-U25</f>
        <v>2</v>
      </c>
      <c r="Z25" s="238"/>
      <c r="AA25" s="238">
        <f t="shared" si="0"/>
        <v>0</v>
      </c>
      <c r="AB25" s="238">
        <f t="shared" si="1"/>
        <v>1</v>
      </c>
      <c r="AC25" s="239"/>
    </row>
    <row r="26" spans="2:29" x14ac:dyDescent="0.25">
      <c r="B26" s="237"/>
      <c r="C26" s="243"/>
      <c r="D26" s="243"/>
      <c r="E26" s="243"/>
      <c r="F26" s="249"/>
      <c r="G26" s="243"/>
      <c r="H26" s="238"/>
      <c r="I26" s="243"/>
      <c r="J26" s="243"/>
      <c r="K26" s="243"/>
      <c r="L26" s="243"/>
      <c r="M26" s="227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9"/>
    </row>
    <row r="27" spans="2:29" x14ac:dyDescent="0.25">
      <c r="B27" s="237" t="s">
        <v>14</v>
      </c>
      <c r="C27" s="243">
        <f>AVERAGE(C22:C25)</f>
        <v>1.25</v>
      </c>
      <c r="D27" s="243"/>
      <c r="E27" s="243">
        <f>AVERAGE(E22:E25)</f>
        <v>3.75</v>
      </c>
      <c r="F27" s="249"/>
      <c r="G27" s="243">
        <f>AVERAGE(G22:G25)</f>
        <v>2.5</v>
      </c>
      <c r="H27" s="238"/>
      <c r="I27" s="243">
        <f>AVERAGE(I22:I25)</f>
        <v>4</v>
      </c>
      <c r="J27" s="243"/>
      <c r="K27" s="243">
        <f>AVERAGE(K22:K25)</f>
        <v>5.5</v>
      </c>
      <c r="L27" s="243"/>
      <c r="M27" s="226">
        <f>AVERAGE(M22:M25)</f>
        <v>1.5</v>
      </c>
      <c r="N27" s="238"/>
      <c r="O27" s="238">
        <f>AVERAGE(O22:O25)</f>
        <v>2.75</v>
      </c>
      <c r="P27" s="238"/>
      <c r="Q27" s="238">
        <f>AVERAGE(Q22:Q25)</f>
        <v>4.75</v>
      </c>
      <c r="R27" s="238"/>
      <c r="S27" s="238">
        <f>AVERAGE(S22:S25)</f>
        <v>2</v>
      </c>
      <c r="T27" s="238"/>
      <c r="U27" s="238">
        <f>AVERAGE(U22:U25)</f>
        <v>2</v>
      </c>
      <c r="V27" s="238"/>
      <c r="W27" s="238">
        <f>AVERAGE(W22:W25)</f>
        <v>4.25</v>
      </c>
      <c r="X27" s="238"/>
      <c r="Y27" s="238">
        <f>AVERAGE(Y22:Y26)</f>
        <v>2.25</v>
      </c>
      <c r="Z27" s="238"/>
      <c r="AA27" s="238"/>
      <c r="AB27" s="238"/>
      <c r="AC27" s="239"/>
    </row>
    <row r="28" spans="2:29" x14ac:dyDescent="0.25">
      <c r="B28" s="237" t="s">
        <v>15</v>
      </c>
      <c r="C28" s="253">
        <f>STDEV(C22:C25)</f>
        <v>1.2583057392117916</v>
      </c>
      <c r="D28" s="243"/>
      <c r="E28" s="243">
        <f>STDEV(E22:E25)</f>
        <v>0.5</v>
      </c>
      <c r="F28" s="249"/>
      <c r="G28" s="253">
        <f>STDEV(G22:G25)</f>
        <v>1</v>
      </c>
      <c r="H28" s="238"/>
      <c r="I28" s="253">
        <f>STDEV(I22:I25)</f>
        <v>2.1602468994692869</v>
      </c>
      <c r="J28" s="243"/>
      <c r="K28" s="253">
        <f>STDEV(K22:K25)</f>
        <v>2.3804761428476167</v>
      </c>
      <c r="L28" s="243"/>
      <c r="M28" s="232">
        <f>STDEV(M22:M25)</f>
        <v>3.5118845842842465</v>
      </c>
      <c r="N28" s="238"/>
      <c r="O28" s="244">
        <f>STDEV(O22:O25)</f>
        <v>1.707825127659933</v>
      </c>
      <c r="P28" s="238"/>
      <c r="Q28" s="244">
        <f>STDEV(Q22:Q25)</f>
        <v>2.2173557826083452</v>
      </c>
      <c r="R28" s="238"/>
      <c r="S28" s="244">
        <f>STDEV(S22:S25)</f>
        <v>3.4641016151377544</v>
      </c>
      <c r="T28" s="238"/>
      <c r="U28" s="244">
        <f>STDEV(U22:U25)</f>
        <v>0.81649658092772603</v>
      </c>
      <c r="V28" s="238"/>
      <c r="W28" s="238">
        <f>STDEV(W22:W25)</f>
        <v>0.5</v>
      </c>
      <c r="X28" s="238"/>
      <c r="Y28" s="238"/>
      <c r="Z28" s="238"/>
      <c r="AA28" s="238"/>
      <c r="AB28" s="238"/>
      <c r="AC28" s="239"/>
    </row>
    <row r="29" spans="2:29" x14ac:dyDescent="0.25">
      <c r="B29" s="237"/>
      <c r="C29" s="243"/>
      <c r="D29" s="243"/>
      <c r="E29" s="243"/>
      <c r="F29" s="249"/>
      <c r="G29" s="243"/>
      <c r="H29" s="238"/>
      <c r="I29" s="243"/>
      <c r="J29" s="243"/>
      <c r="K29" s="243"/>
      <c r="L29" s="243"/>
      <c r="M29" s="227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9"/>
    </row>
    <row r="30" spans="2:29" x14ac:dyDescent="0.25">
      <c r="B30" s="237" t="s">
        <v>16</v>
      </c>
      <c r="C30" s="243"/>
      <c r="D30" s="254">
        <v>0</v>
      </c>
      <c r="E30" s="243"/>
      <c r="F30" s="255">
        <v>1</v>
      </c>
      <c r="G30" s="243"/>
      <c r="H30" s="238"/>
      <c r="I30" s="243"/>
      <c r="J30" s="254">
        <v>0</v>
      </c>
      <c r="K30" s="243"/>
      <c r="L30" s="254">
        <v>0.25</v>
      </c>
      <c r="M30" s="243"/>
      <c r="N30" s="238"/>
      <c r="O30" s="238"/>
      <c r="P30" s="245">
        <v>0</v>
      </c>
      <c r="Q30" s="238"/>
      <c r="R30" s="245">
        <v>0.25</v>
      </c>
      <c r="S30" s="238"/>
      <c r="T30" s="238"/>
      <c r="U30" s="238"/>
      <c r="V30" s="245">
        <v>0</v>
      </c>
      <c r="W30" s="238"/>
      <c r="X30" s="245">
        <v>1</v>
      </c>
      <c r="Y30" s="238"/>
      <c r="Z30" s="238"/>
      <c r="AA30" s="238"/>
      <c r="AB30" s="238"/>
      <c r="AC30" s="239"/>
    </row>
    <row r="31" spans="2:29" x14ac:dyDescent="0.25">
      <c r="B31" s="237"/>
      <c r="C31" s="243"/>
      <c r="D31" s="243"/>
      <c r="E31" s="243"/>
      <c r="F31" s="249"/>
      <c r="G31" s="243"/>
      <c r="H31" s="238"/>
      <c r="I31" s="243"/>
      <c r="J31" s="243"/>
      <c r="K31" s="243"/>
      <c r="L31" s="243"/>
      <c r="M31" s="243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9"/>
    </row>
    <row r="32" spans="2:29" x14ac:dyDescent="0.25">
      <c r="B32" s="494" t="s">
        <v>179</v>
      </c>
      <c r="C32" s="495"/>
      <c r="D32" s="495"/>
      <c r="E32" s="495"/>
      <c r="F32" s="495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9"/>
    </row>
    <row r="33" spans="2:29" x14ac:dyDescent="0.25"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9"/>
    </row>
    <row r="34" spans="2:29" x14ac:dyDescent="0.25">
      <c r="B34" s="486" t="s">
        <v>188</v>
      </c>
      <c r="C34" s="487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8"/>
      <c r="AB34" s="238"/>
      <c r="AC34" s="236"/>
    </row>
    <row r="35" spans="2:29" x14ac:dyDescent="0.25">
      <c r="B35" s="237"/>
      <c r="C35" s="238"/>
      <c r="D35" s="238"/>
      <c r="E35" s="238"/>
      <c r="F35" s="240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9"/>
    </row>
    <row r="36" spans="2:29" x14ac:dyDescent="0.25">
      <c r="B36" s="237"/>
      <c r="C36" s="238"/>
      <c r="D36" s="238"/>
      <c r="E36" s="238"/>
      <c r="F36" s="240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9"/>
    </row>
    <row r="37" spans="2:29" ht="30" x14ac:dyDescent="0.25">
      <c r="B37" s="251"/>
      <c r="C37" s="241" t="s">
        <v>1</v>
      </c>
      <c r="D37" s="241"/>
      <c r="E37" s="241" t="s">
        <v>1</v>
      </c>
      <c r="F37" s="240"/>
      <c r="G37" s="238"/>
      <c r="H37" s="238"/>
      <c r="I37" s="241" t="s">
        <v>1</v>
      </c>
      <c r="J37" s="241"/>
      <c r="K37" s="241" t="s">
        <v>1</v>
      </c>
      <c r="L37" s="238"/>
      <c r="M37" s="238"/>
      <c r="N37" s="238"/>
      <c r="O37" s="241" t="s">
        <v>1</v>
      </c>
      <c r="P37" s="238"/>
      <c r="Q37" s="241" t="s">
        <v>1</v>
      </c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9"/>
    </row>
    <row r="38" spans="2:29" ht="70.5" x14ac:dyDescent="0.25">
      <c r="B38" s="221"/>
      <c r="C38" s="222" t="s">
        <v>2</v>
      </c>
      <c r="D38" s="223" t="s">
        <v>3</v>
      </c>
      <c r="E38" s="222" t="s">
        <v>4</v>
      </c>
      <c r="F38" s="223" t="s">
        <v>5</v>
      </c>
      <c r="G38" s="222" t="s">
        <v>6</v>
      </c>
      <c r="H38" s="238"/>
      <c r="I38" s="222" t="s">
        <v>7</v>
      </c>
      <c r="J38" s="223" t="s">
        <v>8</v>
      </c>
      <c r="K38" s="222" t="s">
        <v>9</v>
      </c>
      <c r="L38" s="223" t="s">
        <v>10</v>
      </c>
      <c r="M38" s="222" t="s">
        <v>11</v>
      </c>
      <c r="N38" s="238"/>
      <c r="O38" s="222" t="s">
        <v>28</v>
      </c>
      <c r="P38" s="223" t="s">
        <v>180</v>
      </c>
      <c r="Q38" s="222" t="s">
        <v>30</v>
      </c>
      <c r="R38" s="223" t="s">
        <v>181</v>
      </c>
      <c r="S38" s="222" t="s">
        <v>31</v>
      </c>
      <c r="T38" s="238"/>
      <c r="U38" s="222" t="s">
        <v>32</v>
      </c>
      <c r="V38" s="223" t="s">
        <v>182</v>
      </c>
      <c r="W38" s="222" t="s">
        <v>33</v>
      </c>
      <c r="X38" s="223" t="s">
        <v>183</v>
      </c>
      <c r="Y38" s="222" t="s">
        <v>34</v>
      </c>
      <c r="Z38" s="222"/>
      <c r="AA38" s="238"/>
      <c r="AB38" s="238"/>
      <c r="AC38" s="239"/>
    </row>
    <row r="39" spans="2:29" x14ac:dyDescent="0.25">
      <c r="B39" s="237" t="s">
        <v>156</v>
      </c>
      <c r="C39" s="243">
        <v>3</v>
      </c>
      <c r="D39" s="243" t="s">
        <v>13</v>
      </c>
      <c r="E39" s="243">
        <v>3</v>
      </c>
      <c r="F39" s="249" t="s">
        <v>13</v>
      </c>
      <c r="G39" s="243">
        <v>0</v>
      </c>
      <c r="H39" s="243"/>
      <c r="I39" s="243">
        <v>2</v>
      </c>
      <c r="J39" s="243" t="s">
        <v>12</v>
      </c>
      <c r="K39" s="243">
        <v>3</v>
      </c>
      <c r="L39" s="243" t="s">
        <v>13</v>
      </c>
      <c r="M39" s="243">
        <v>1</v>
      </c>
      <c r="N39" s="243"/>
      <c r="O39" s="243">
        <v>3</v>
      </c>
      <c r="P39" s="243" t="s">
        <v>13</v>
      </c>
      <c r="Q39" s="243">
        <v>4</v>
      </c>
      <c r="R39" s="243" t="s">
        <v>13</v>
      </c>
      <c r="S39" s="243">
        <v>1</v>
      </c>
      <c r="T39" s="243"/>
      <c r="U39" s="243">
        <v>4</v>
      </c>
      <c r="V39" s="243" t="s">
        <v>13</v>
      </c>
      <c r="W39" s="243">
        <v>4</v>
      </c>
      <c r="X39" s="243" t="s">
        <v>13</v>
      </c>
      <c r="Y39" s="243">
        <v>0</v>
      </c>
      <c r="Z39" s="243"/>
      <c r="AA39" s="238">
        <f t="shared" si="0"/>
        <v>2</v>
      </c>
      <c r="AB39" s="238">
        <f t="shared" si="1"/>
        <v>3</v>
      </c>
      <c r="AC39" s="239"/>
    </row>
    <row r="40" spans="2:29" x14ac:dyDescent="0.25">
      <c r="B40" s="237" t="s">
        <v>154</v>
      </c>
      <c r="C40" s="243">
        <v>1</v>
      </c>
      <c r="D40" s="243" t="s">
        <v>12</v>
      </c>
      <c r="E40" s="243">
        <v>1</v>
      </c>
      <c r="F40" s="249" t="s">
        <v>12</v>
      </c>
      <c r="G40" s="243">
        <v>0</v>
      </c>
      <c r="H40" s="243"/>
      <c r="I40" s="243">
        <v>1</v>
      </c>
      <c r="J40" s="243" t="s">
        <v>12</v>
      </c>
      <c r="K40" s="243">
        <v>3</v>
      </c>
      <c r="L40" s="243" t="s">
        <v>13</v>
      </c>
      <c r="M40" s="226">
        <v>2</v>
      </c>
      <c r="N40" s="243"/>
      <c r="O40" s="243">
        <v>2</v>
      </c>
      <c r="P40" s="243" t="s">
        <v>12</v>
      </c>
      <c r="Q40" s="243">
        <v>3</v>
      </c>
      <c r="R40" s="243" t="s">
        <v>13</v>
      </c>
      <c r="S40" s="243">
        <v>1</v>
      </c>
      <c r="T40" s="243"/>
      <c r="U40" s="243">
        <v>4</v>
      </c>
      <c r="V40" s="243" t="s">
        <v>13</v>
      </c>
      <c r="W40" s="243">
        <v>4</v>
      </c>
      <c r="X40" s="243" t="s">
        <v>13</v>
      </c>
      <c r="Y40" s="243">
        <v>0</v>
      </c>
      <c r="Z40" s="243"/>
      <c r="AA40" s="238">
        <f t="shared" si="0"/>
        <v>0</v>
      </c>
      <c r="AB40" s="238">
        <f t="shared" si="1"/>
        <v>2</v>
      </c>
      <c r="AC40" s="239"/>
    </row>
    <row r="41" spans="2:29" x14ac:dyDescent="0.25">
      <c r="B41" s="237" t="s">
        <v>150</v>
      </c>
      <c r="C41" s="243">
        <v>2</v>
      </c>
      <c r="D41" s="243" t="s">
        <v>12</v>
      </c>
      <c r="E41" s="243">
        <v>3</v>
      </c>
      <c r="F41" s="249" t="s">
        <v>13</v>
      </c>
      <c r="G41" s="243">
        <v>1</v>
      </c>
      <c r="H41" s="243"/>
      <c r="I41" s="243">
        <v>1</v>
      </c>
      <c r="J41" s="243" t="s">
        <v>12</v>
      </c>
      <c r="K41" s="243">
        <v>3</v>
      </c>
      <c r="L41" s="243" t="s">
        <v>13</v>
      </c>
      <c r="M41" s="226">
        <v>2</v>
      </c>
      <c r="N41" s="243"/>
      <c r="O41" s="243">
        <v>2</v>
      </c>
      <c r="P41" s="243" t="s">
        <v>12</v>
      </c>
      <c r="Q41" s="243">
        <v>3</v>
      </c>
      <c r="R41" s="243" t="s">
        <v>13</v>
      </c>
      <c r="S41" s="243">
        <v>1</v>
      </c>
      <c r="T41" s="243"/>
      <c r="U41" s="243">
        <v>4</v>
      </c>
      <c r="V41" s="243" t="s">
        <v>13</v>
      </c>
      <c r="W41" s="243">
        <v>4</v>
      </c>
      <c r="X41" s="243" t="s">
        <v>13</v>
      </c>
      <c r="Y41" s="243">
        <v>0</v>
      </c>
      <c r="Z41" s="243"/>
      <c r="AA41" s="238">
        <f t="shared" si="0"/>
        <v>0</v>
      </c>
      <c r="AB41" s="238">
        <f t="shared" si="1"/>
        <v>3</v>
      </c>
      <c r="AC41" s="239"/>
    </row>
    <row r="42" spans="2:29" x14ac:dyDescent="0.25">
      <c r="B42" s="237" t="s">
        <v>151</v>
      </c>
      <c r="C42" s="243">
        <v>2</v>
      </c>
      <c r="D42" s="243" t="s">
        <v>12</v>
      </c>
      <c r="E42" s="243">
        <v>3</v>
      </c>
      <c r="F42" s="249" t="s">
        <v>13</v>
      </c>
      <c r="G42" s="243">
        <v>1</v>
      </c>
      <c r="H42" s="243"/>
      <c r="I42" s="243">
        <v>1</v>
      </c>
      <c r="J42" s="243" t="s">
        <v>12</v>
      </c>
      <c r="K42" s="243">
        <v>3</v>
      </c>
      <c r="L42" s="243" t="s">
        <v>13</v>
      </c>
      <c r="M42" s="226">
        <v>2</v>
      </c>
      <c r="N42" s="243"/>
      <c r="O42" s="243">
        <v>2</v>
      </c>
      <c r="P42" s="243" t="s">
        <v>12</v>
      </c>
      <c r="Q42" s="243">
        <v>3</v>
      </c>
      <c r="R42" s="243" t="s">
        <v>13</v>
      </c>
      <c r="S42" s="243">
        <v>1</v>
      </c>
      <c r="T42" s="243"/>
      <c r="U42" s="243">
        <v>4</v>
      </c>
      <c r="V42" s="243" t="s">
        <v>13</v>
      </c>
      <c r="W42" s="243">
        <v>4</v>
      </c>
      <c r="X42" s="243" t="s">
        <v>13</v>
      </c>
      <c r="Y42" s="243">
        <v>0</v>
      </c>
      <c r="Z42" s="243"/>
      <c r="AA42" s="238">
        <f t="shared" si="0"/>
        <v>0</v>
      </c>
      <c r="AB42" s="238">
        <f t="shared" si="1"/>
        <v>3</v>
      </c>
      <c r="AC42" s="239"/>
    </row>
    <row r="43" spans="2:29" x14ac:dyDescent="0.25">
      <c r="B43" s="237"/>
      <c r="C43" s="243"/>
      <c r="D43" s="243"/>
      <c r="E43" s="243"/>
      <c r="F43" s="249"/>
      <c r="G43" s="243"/>
      <c r="H43" s="243"/>
      <c r="I43" s="243"/>
      <c r="J43" s="243"/>
      <c r="K43" s="243"/>
      <c r="L43" s="243"/>
      <c r="M43" s="227"/>
      <c r="N43" s="243"/>
      <c r="O43" s="243"/>
      <c r="P43" s="243"/>
      <c r="Q43" s="243"/>
      <c r="R43" s="243"/>
      <c r="S43" s="243"/>
      <c r="T43" s="238"/>
      <c r="U43" s="243"/>
      <c r="V43" s="243"/>
      <c r="W43" s="243"/>
      <c r="X43" s="238"/>
      <c r="Y43" s="238"/>
      <c r="Z43" s="238"/>
      <c r="AA43" s="238"/>
      <c r="AB43" s="238"/>
      <c r="AC43" s="239"/>
    </row>
    <row r="44" spans="2:29" x14ac:dyDescent="0.25">
      <c r="B44" s="237" t="s">
        <v>14</v>
      </c>
      <c r="C44" s="243">
        <f>AVERAGE(C39:C43)</f>
        <v>2</v>
      </c>
      <c r="D44" s="243"/>
      <c r="E44" s="243">
        <f>AVERAGE(E39:E43)</f>
        <v>2.5</v>
      </c>
      <c r="F44" s="249"/>
      <c r="G44" s="243">
        <f>AVERAGE(G39:G43)</f>
        <v>0.5</v>
      </c>
      <c r="H44" s="243"/>
      <c r="I44" s="243">
        <f>AVERAGE(I39:I43)</f>
        <v>1.25</v>
      </c>
      <c r="J44" s="243"/>
      <c r="K44" s="243">
        <f>AVERAGE(K39:K43)</f>
        <v>3</v>
      </c>
      <c r="L44" s="243"/>
      <c r="M44" s="226">
        <f>AVERAGE(M39:M43)</f>
        <v>1.75</v>
      </c>
      <c r="N44" s="243"/>
      <c r="O44" s="243">
        <f>AVERAGE(O39:O43)</f>
        <v>2.25</v>
      </c>
      <c r="P44" s="243"/>
      <c r="Q44" s="243">
        <f>AVERAGE(Q39:Q43)</f>
        <v>3.25</v>
      </c>
      <c r="R44" s="243"/>
      <c r="S44" s="243">
        <f>AVERAGE(S39:S43)</f>
        <v>1</v>
      </c>
      <c r="T44" s="238"/>
      <c r="U44" s="243">
        <f>AVERAGE(U39:U43)</f>
        <v>4</v>
      </c>
      <c r="V44" s="243"/>
      <c r="W44" s="243">
        <f>AVERAGE(W39:W43)</f>
        <v>4</v>
      </c>
      <c r="X44" s="238"/>
      <c r="Y44" s="238">
        <f>AVERAGE(Y39:Y43)</f>
        <v>0</v>
      </c>
      <c r="Z44" s="238"/>
      <c r="AA44" s="238"/>
      <c r="AB44" s="238"/>
      <c r="AC44" s="239"/>
    </row>
    <row r="45" spans="2:29" x14ac:dyDescent="0.25">
      <c r="B45" s="237" t="s">
        <v>15</v>
      </c>
      <c r="C45" s="253">
        <f>STDEV(C39:C42)</f>
        <v>0.81649658092772603</v>
      </c>
      <c r="D45" s="243"/>
      <c r="E45" s="243">
        <f>STDEV(E39:E42)</f>
        <v>1</v>
      </c>
      <c r="F45" s="249"/>
      <c r="G45" s="253"/>
      <c r="H45" s="243"/>
      <c r="I45" s="253">
        <f>STDEV(I39:I42)</f>
        <v>0.5</v>
      </c>
      <c r="J45" s="243"/>
      <c r="K45" s="253">
        <f>STDEV(K39:K42)</f>
        <v>0</v>
      </c>
      <c r="L45" s="243"/>
      <c r="M45" s="232"/>
      <c r="N45" s="243"/>
      <c r="O45" s="243">
        <f>STDEV(O39:O42)</f>
        <v>0.5</v>
      </c>
      <c r="P45" s="243"/>
      <c r="Q45" s="243">
        <f>STDEV(Q39:Q42)</f>
        <v>0.5</v>
      </c>
      <c r="R45" s="243"/>
      <c r="S45" s="243"/>
      <c r="T45" s="238"/>
      <c r="U45" s="243">
        <f>STDEV(U39:U42)</f>
        <v>0</v>
      </c>
      <c r="V45" s="243"/>
      <c r="W45" s="243">
        <f>STDEV(W39:W42)</f>
        <v>0</v>
      </c>
      <c r="X45" s="238"/>
      <c r="Y45" s="238"/>
      <c r="Z45" s="238"/>
      <c r="AA45" s="238"/>
      <c r="AB45" s="238"/>
      <c r="AC45" s="239"/>
    </row>
    <row r="46" spans="2:29" x14ac:dyDescent="0.25">
      <c r="B46" s="237"/>
      <c r="C46" s="243"/>
      <c r="D46" s="243"/>
      <c r="E46" s="243"/>
      <c r="F46" s="249"/>
      <c r="G46" s="243"/>
      <c r="H46" s="243"/>
      <c r="I46" s="243"/>
      <c r="J46" s="243"/>
      <c r="K46" s="243"/>
      <c r="L46" s="243"/>
      <c r="M46" s="227"/>
      <c r="N46" s="243"/>
      <c r="O46" s="243"/>
      <c r="P46" s="243"/>
      <c r="Q46" s="243"/>
      <c r="R46" s="243"/>
      <c r="S46" s="243"/>
      <c r="T46" s="238"/>
      <c r="U46" s="238"/>
      <c r="V46" s="238"/>
      <c r="W46" s="238"/>
      <c r="X46" s="238"/>
      <c r="Y46" s="238"/>
      <c r="Z46" s="238"/>
      <c r="AA46" s="238"/>
      <c r="AB46" s="238"/>
      <c r="AC46" s="239"/>
    </row>
    <row r="47" spans="2:29" x14ac:dyDescent="0.25">
      <c r="B47" s="237" t="s">
        <v>16</v>
      </c>
      <c r="C47" s="243"/>
      <c r="D47" s="254">
        <v>0.25</v>
      </c>
      <c r="E47" s="243"/>
      <c r="F47" s="255">
        <v>0.75</v>
      </c>
      <c r="G47" s="243"/>
      <c r="H47" s="243"/>
      <c r="I47" s="243"/>
      <c r="J47" s="254">
        <v>0</v>
      </c>
      <c r="K47" s="243"/>
      <c r="L47" s="254">
        <v>1</v>
      </c>
      <c r="M47" s="243"/>
      <c r="N47" s="243"/>
      <c r="O47" s="243"/>
      <c r="P47" s="254">
        <v>0.25</v>
      </c>
      <c r="Q47" s="243"/>
      <c r="R47" s="254">
        <v>1</v>
      </c>
      <c r="S47" s="243"/>
      <c r="T47" s="238"/>
      <c r="U47" s="238"/>
      <c r="V47" s="254">
        <v>1</v>
      </c>
      <c r="W47" s="243"/>
      <c r="X47" s="254">
        <v>1</v>
      </c>
      <c r="Y47" s="238"/>
      <c r="Z47" s="238"/>
      <c r="AA47" s="238"/>
      <c r="AB47" s="238"/>
      <c r="AC47" s="239"/>
    </row>
    <row r="48" spans="2:29" x14ac:dyDescent="0.25">
      <c r="B48" s="237"/>
      <c r="C48" s="243"/>
      <c r="D48" s="243"/>
      <c r="E48" s="243"/>
      <c r="F48" s="249"/>
      <c r="G48" s="243"/>
      <c r="H48" s="238"/>
      <c r="I48" s="243"/>
      <c r="J48" s="243"/>
      <c r="K48" s="243"/>
      <c r="L48" s="243"/>
      <c r="M48" s="243"/>
      <c r="N48" s="238"/>
      <c r="O48" s="238"/>
      <c r="P48" s="238"/>
      <c r="Q48" s="238"/>
      <c r="R48" s="238"/>
      <c r="S48" s="238"/>
      <c r="T48" s="238"/>
      <c r="U48" s="238"/>
      <c r="V48" s="243"/>
      <c r="W48" s="243"/>
      <c r="X48" s="243"/>
      <c r="Y48" s="238"/>
      <c r="Z48" s="238"/>
      <c r="AA48" s="238"/>
      <c r="AB48" s="238"/>
      <c r="AC48" s="239"/>
    </row>
    <row r="49" spans="2:29" x14ac:dyDescent="0.25">
      <c r="B49" s="237"/>
      <c r="C49" s="243"/>
      <c r="D49" s="243"/>
      <c r="E49" s="243"/>
      <c r="F49" s="249"/>
      <c r="G49" s="243"/>
      <c r="H49" s="238"/>
      <c r="I49" s="243"/>
      <c r="J49" s="243"/>
      <c r="K49" s="243"/>
      <c r="L49" s="243"/>
      <c r="M49" s="227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9"/>
    </row>
    <row r="50" spans="2:29" x14ac:dyDescent="0.25">
      <c r="B50" s="492" t="s">
        <v>184</v>
      </c>
      <c r="C50" s="493"/>
      <c r="D50" s="493"/>
      <c r="E50" s="493"/>
      <c r="F50" s="493"/>
      <c r="G50" s="243"/>
      <c r="H50" s="238"/>
      <c r="I50" s="243"/>
      <c r="J50" s="243"/>
      <c r="K50" s="243"/>
      <c r="L50" s="243"/>
      <c r="M50" s="227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9"/>
    </row>
    <row r="51" spans="2:29" x14ac:dyDescent="0.25">
      <c r="B51" s="237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9"/>
    </row>
    <row r="52" spans="2:29" x14ac:dyDescent="0.25">
      <c r="B52" s="486" t="s">
        <v>189</v>
      </c>
      <c r="C52" s="487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8"/>
      <c r="AB52" s="238"/>
      <c r="AC52" s="236"/>
    </row>
    <row r="53" spans="2:29" x14ac:dyDescent="0.25">
      <c r="B53" s="237"/>
      <c r="C53" s="238"/>
      <c r="D53" s="238"/>
      <c r="E53" s="238"/>
      <c r="F53" s="240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9"/>
    </row>
    <row r="54" spans="2:29" x14ac:dyDescent="0.25">
      <c r="B54" s="237"/>
      <c r="C54" s="238"/>
      <c r="D54" s="238"/>
      <c r="E54" s="238"/>
      <c r="F54" s="240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9"/>
    </row>
    <row r="55" spans="2:29" ht="30" x14ac:dyDescent="0.25">
      <c r="B55" s="251"/>
      <c r="C55" s="241" t="s">
        <v>27</v>
      </c>
      <c r="D55" s="241"/>
      <c r="E55" s="241" t="s">
        <v>27</v>
      </c>
      <c r="F55" s="240"/>
      <c r="G55" s="238"/>
      <c r="H55" s="238"/>
      <c r="I55" s="241" t="s">
        <v>27</v>
      </c>
      <c r="J55" s="241"/>
      <c r="K55" s="241" t="s">
        <v>27</v>
      </c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9"/>
    </row>
    <row r="56" spans="2:29" ht="70.5" x14ac:dyDescent="0.25">
      <c r="B56" s="221"/>
      <c r="C56" s="222" t="s">
        <v>2</v>
      </c>
      <c r="D56" s="224" t="s">
        <v>3</v>
      </c>
      <c r="E56" s="222" t="s">
        <v>4</v>
      </c>
      <c r="F56" s="223" t="s">
        <v>5</v>
      </c>
      <c r="G56" s="222" t="s">
        <v>6</v>
      </c>
      <c r="H56" s="238"/>
      <c r="I56" s="222" t="s">
        <v>7</v>
      </c>
      <c r="J56" s="224" t="s">
        <v>8</v>
      </c>
      <c r="K56" s="222" t="s">
        <v>9</v>
      </c>
      <c r="L56" s="225" t="s">
        <v>10</v>
      </c>
      <c r="M56" s="222" t="s">
        <v>11</v>
      </c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9"/>
    </row>
    <row r="57" spans="2:29" x14ac:dyDescent="0.25">
      <c r="B57" s="237" t="s">
        <v>38</v>
      </c>
      <c r="C57" s="243">
        <v>3</v>
      </c>
      <c r="D57" s="243" t="s">
        <v>12</v>
      </c>
      <c r="E57" s="243">
        <v>9</v>
      </c>
      <c r="F57" s="249" t="s">
        <v>13</v>
      </c>
      <c r="G57" s="243">
        <f>E57-C57</f>
        <v>6</v>
      </c>
      <c r="H57" s="238"/>
      <c r="I57" s="243">
        <v>1</v>
      </c>
      <c r="J57" s="243" t="s">
        <v>12</v>
      </c>
      <c r="K57" s="243">
        <v>7</v>
      </c>
      <c r="L57" s="243" t="s">
        <v>12</v>
      </c>
      <c r="M57" s="243">
        <f>K57-I57</f>
        <v>6</v>
      </c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>
        <f t="shared" si="0"/>
        <v>0</v>
      </c>
      <c r="AB57" s="238">
        <f t="shared" si="1"/>
        <v>1</v>
      </c>
      <c r="AC57" s="239"/>
    </row>
    <row r="58" spans="2:29" x14ac:dyDescent="0.25">
      <c r="B58" s="237" t="s">
        <v>39</v>
      </c>
      <c r="C58" s="243">
        <v>3</v>
      </c>
      <c r="D58" s="243" t="s">
        <v>12</v>
      </c>
      <c r="E58" s="243">
        <v>9</v>
      </c>
      <c r="F58" s="249" t="s">
        <v>13</v>
      </c>
      <c r="G58" s="243">
        <f>E58-C58</f>
        <v>6</v>
      </c>
      <c r="H58" s="238"/>
      <c r="I58" s="243">
        <v>8</v>
      </c>
      <c r="J58" s="243" t="s">
        <v>13</v>
      </c>
      <c r="K58" s="243">
        <v>8</v>
      </c>
      <c r="L58" s="243" t="s">
        <v>13</v>
      </c>
      <c r="M58" s="243">
        <f>K58-I58</f>
        <v>0</v>
      </c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>
        <f t="shared" si="0"/>
        <v>1</v>
      </c>
      <c r="AB58" s="238">
        <f t="shared" si="1"/>
        <v>2</v>
      </c>
      <c r="AC58" s="239"/>
    </row>
    <row r="59" spans="2:29" x14ac:dyDescent="0.25">
      <c r="B59" s="237" t="s">
        <v>40</v>
      </c>
      <c r="C59" s="243">
        <v>5</v>
      </c>
      <c r="D59" s="243" t="s">
        <v>12</v>
      </c>
      <c r="E59" s="243">
        <v>9</v>
      </c>
      <c r="F59" s="249" t="s">
        <v>13</v>
      </c>
      <c r="G59" s="243">
        <f>E59-C59</f>
        <v>4</v>
      </c>
      <c r="H59" s="238"/>
      <c r="I59" s="243">
        <v>5</v>
      </c>
      <c r="J59" s="243" t="s">
        <v>12</v>
      </c>
      <c r="K59" s="243">
        <v>7</v>
      </c>
      <c r="L59" s="243" t="s">
        <v>12</v>
      </c>
      <c r="M59" s="243">
        <f>K59-I59</f>
        <v>2</v>
      </c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>
        <f t="shared" si="0"/>
        <v>0</v>
      </c>
      <c r="AB59" s="238">
        <f t="shared" si="1"/>
        <v>1</v>
      </c>
      <c r="AC59" s="239"/>
    </row>
    <row r="60" spans="2:29" x14ac:dyDescent="0.25">
      <c r="B60" s="237" t="s">
        <v>41</v>
      </c>
      <c r="C60" s="243">
        <v>1</v>
      </c>
      <c r="D60" s="243" t="s">
        <v>12</v>
      </c>
      <c r="E60" s="243">
        <v>9</v>
      </c>
      <c r="F60" s="249" t="s">
        <v>13</v>
      </c>
      <c r="G60" s="243">
        <f>E60-C60</f>
        <v>8</v>
      </c>
      <c r="H60" s="238"/>
      <c r="I60" s="243">
        <v>4</v>
      </c>
      <c r="J60" s="243" t="s">
        <v>12</v>
      </c>
      <c r="K60" s="243">
        <v>3</v>
      </c>
      <c r="L60" s="243" t="s">
        <v>12</v>
      </c>
      <c r="M60" s="227">
        <f>K60-I60</f>
        <v>-1</v>
      </c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>
        <f t="shared" si="0"/>
        <v>0</v>
      </c>
      <c r="AB60" s="238">
        <f t="shared" si="1"/>
        <v>1</v>
      </c>
      <c r="AC60" s="239"/>
    </row>
    <row r="61" spans="2:29" x14ac:dyDescent="0.25">
      <c r="B61" s="237"/>
      <c r="C61" s="243"/>
      <c r="D61" s="243"/>
      <c r="E61" s="243"/>
      <c r="F61" s="249"/>
      <c r="G61" s="243"/>
      <c r="H61" s="238"/>
      <c r="I61" s="243"/>
      <c r="J61" s="243"/>
      <c r="K61" s="243"/>
      <c r="L61" s="243"/>
      <c r="M61" s="227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9"/>
    </row>
    <row r="62" spans="2:29" x14ac:dyDescent="0.25">
      <c r="B62" s="237" t="s">
        <v>14</v>
      </c>
      <c r="C62" s="243">
        <f>AVERAGE(C57:C60)</f>
        <v>3</v>
      </c>
      <c r="D62" s="243"/>
      <c r="E62" s="243">
        <f>AVERAGE(E57:E60)</f>
        <v>9</v>
      </c>
      <c r="F62" s="249"/>
      <c r="G62" s="243">
        <f>AVERAGE(G57:G60)</f>
        <v>6</v>
      </c>
      <c r="H62" s="238"/>
      <c r="I62" s="243">
        <f>AVERAGE(I57:I60)</f>
        <v>4.5</v>
      </c>
      <c r="J62" s="243"/>
      <c r="K62" s="243">
        <f>AVERAGE(K57:K60)</f>
        <v>6.25</v>
      </c>
      <c r="L62" s="243"/>
      <c r="M62" s="226">
        <f>AVERAGE(M57:M60)</f>
        <v>1.75</v>
      </c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9"/>
    </row>
    <row r="63" spans="2:29" x14ac:dyDescent="0.25">
      <c r="B63" s="237" t="s">
        <v>15</v>
      </c>
      <c r="C63" s="253">
        <f>STDEV(C57:C60)</f>
        <v>1.6329931618554521</v>
      </c>
      <c r="D63" s="243"/>
      <c r="E63" s="243">
        <f>STDEV(E57:E60)</f>
        <v>0</v>
      </c>
      <c r="F63" s="249"/>
      <c r="G63" s="253">
        <f>STDEV(G57:G60)</f>
        <v>1.6329931618554521</v>
      </c>
      <c r="H63" s="238"/>
      <c r="I63" s="253">
        <f>STDEV(I57:I60)</f>
        <v>2.8867513459481291</v>
      </c>
      <c r="J63" s="243"/>
      <c r="K63" s="253">
        <f>STDEV(K57:K60)</f>
        <v>2.2173557826083452</v>
      </c>
      <c r="L63" s="243"/>
      <c r="M63" s="232">
        <f>STDEV(M57:M60)</f>
        <v>3.0956959368344519</v>
      </c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9"/>
    </row>
    <row r="64" spans="2:29" x14ac:dyDescent="0.25">
      <c r="B64" s="237"/>
      <c r="C64" s="243"/>
      <c r="D64" s="243"/>
      <c r="E64" s="243"/>
      <c r="F64" s="249"/>
      <c r="G64" s="243"/>
      <c r="H64" s="238"/>
      <c r="I64" s="243"/>
      <c r="J64" s="243"/>
      <c r="K64" s="243"/>
      <c r="L64" s="243"/>
      <c r="M64" s="227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9"/>
    </row>
    <row r="65" spans="2:29" x14ac:dyDescent="0.25">
      <c r="B65" s="237" t="s">
        <v>16</v>
      </c>
      <c r="C65" s="243"/>
      <c r="D65" s="254">
        <v>0</v>
      </c>
      <c r="E65" s="243"/>
      <c r="F65" s="255">
        <v>1</v>
      </c>
      <c r="G65" s="243"/>
      <c r="H65" s="238"/>
      <c r="I65" s="243"/>
      <c r="J65" s="254">
        <v>0.25</v>
      </c>
      <c r="K65" s="243"/>
      <c r="L65" s="254">
        <v>0.25</v>
      </c>
      <c r="M65" s="243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9"/>
    </row>
    <row r="66" spans="2:29" x14ac:dyDescent="0.25">
      <c r="B66" s="237"/>
      <c r="C66" s="243"/>
      <c r="D66" s="243"/>
      <c r="E66" s="243"/>
      <c r="F66" s="249"/>
      <c r="G66" s="243"/>
      <c r="H66" s="238"/>
      <c r="I66" s="243"/>
      <c r="J66" s="243"/>
      <c r="K66" s="243"/>
      <c r="L66" s="243"/>
      <c r="M66" s="243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9"/>
    </row>
    <row r="67" spans="2:29" x14ac:dyDescent="0.25">
      <c r="B67" s="237"/>
      <c r="C67" s="243"/>
      <c r="D67" s="243"/>
      <c r="E67" s="243"/>
      <c r="F67" s="249"/>
      <c r="G67" s="243"/>
      <c r="H67" s="238"/>
      <c r="I67" s="243"/>
      <c r="J67" s="243"/>
      <c r="K67" s="243"/>
      <c r="L67" s="243"/>
      <c r="M67" s="227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9"/>
    </row>
    <row r="68" spans="2:29" x14ac:dyDescent="0.25">
      <c r="B68" s="492" t="s">
        <v>60</v>
      </c>
      <c r="C68" s="493"/>
      <c r="D68" s="493"/>
      <c r="E68" s="493"/>
      <c r="F68" s="493"/>
      <c r="G68" s="243"/>
      <c r="H68" s="238"/>
      <c r="I68" s="243"/>
      <c r="J68" s="243"/>
      <c r="K68" s="243"/>
      <c r="L68" s="243"/>
      <c r="M68" s="227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9"/>
    </row>
    <row r="69" spans="2:29" x14ac:dyDescent="0.25"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9"/>
    </row>
    <row r="70" spans="2:29" x14ac:dyDescent="0.25">
      <c r="B70" s="486" t="s">
        <v>190</v>
      </c>
      <c r="C70" s="487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8"/>
      <c r="AB70" s="238"/>
      <c r="AC70" s="236"/>
    </row>
    <row r="71" spans="2:29" x14ac:dyDescent="0.25">
      <c r="B71" s="237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9"/>
    </row>
    <row r="72" spans="2:29" ht="30" x14ac:dyDescent="0.25">
      <c r="B72" s="251"/>
      <c r="C72" s="241" t="s">
        <v>27</v>
      </c>
      <c r="D72" s="241"/>
      <c r="E72" s="241" t="s">
        <v>27</v>
      </c>
      <c r="F72" s="240"/>
      <c r="G72" s="238"/>
      <c r="H72" s="238"/>
      <c r="I72" s="241" t="s">
        <v>27</v>
      </c>
      <c r="J72" s="241"/>
      <c r="K72" s="241" t="s">
        <v>27</v>
      </c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9"/>
    </row>
    <row r="73" spans="2:29" ht="70.5" x14ac:dyDescent="0.25">
      <c r="B73" s="221"/>
      <c r="C73" s="222" t="s">
        <v>2</v>
      </c>
      <c r="D73" s="224" t="s">
        <v>3</v>
      </c>
      <c r="E73" s="222" t="s">
        <v>4</v>
      </c>
      <c r="F73" s="223" t="s">
        <v>5</v>
      </c>
      <c r="G73" s="222" t="s">
        <v>6</v>
      </c>
      <c r="H73" s="238"/>
      <c r="I73" s="222" t="s">
        <v>7</v>
      </c>
      <c r="J73" s="224" t="s">
        <v>8</v>
      </c>
      <c r="K73" s="222" t="s">
        <v>9</v>
      </c>
      <c r="L73" s="225" t="s">
        <v>10</v>
      </c>
      <c r="M73" s="222" t="s">
        <v>11</v>
      </c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9"/>
    </row>
    <row r="74" spans="2:29" x14ac:dyDescent="0.25">
      <c r="B74" s="237" t="s">
        <v>38</v>
      </c>
      <c r="C74" s="243">
        <v>6</v>
      </c>
      <c r="D74" s="243" t="s">
        <v>12</v>
      </c>
      <c r="E74" s="243">
        <v>7</v>
      </c>
      <c r="F74" s="249" t="s">
        <v>12</v>
      </c>
      <c r="G74" s="243">
        <f>E74-C74</f>
        <v>1</v>
      </c>
      <c r="H74" s="238"/>
      <c r="I74" s="243">
        <v>9</v>
      </c>
      <c r="J74" s="243" t="s">
        <v>13</v>
      </c>
      <c r="K74" s="243">
        <v>9</v>
      </c>
      <c r="L74" s="243" t="s">
        <v>12</v>
      </c>
      <c r="M74" s="243">
        <f>K74-I74</f>
        <v>0</v>
      </c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>
        <f t="shared" ref="AA74:AA94" si="2">(COUNTIF(D74,"Y")+COUNTIF(J74,"Y")+COUNTIF(P74,"Y"))</f>
        <v>1</v>
      </c>
      <c r="AB74" s="238">
        <f t="shared" ref="AB74:AB94" si="3">(COUNTIF(F74,"Y")+COUNTIF(L74,"Y")+COUNTIF(R74,"Y"))</f>
        <v>0</v>
      </c>
      <c r="AC74" s="239"/>
    </row>
    <row r="75" spans="2:29" x14ac:dyDescent="0.25">
      <c r="B75" s="237" t="s">
        <v>39</v>
      </c>
      <c r="C75" s="243">
        <v>7</v>
      </c>
      <c r="D75" s="243" t="s">
        <v>12</v>
      </c>
      <c r="E75" s="243">
        <v>8</v>
      </c>
      <c r="F75" s="249" t="s">
        <v>13</v>
      </c>
      <c r="G75" s="243">
        <f>E75-C75</f>
        <v>1</v>
      </c>
      <c r="H75" s="238"/>
      <c r="I75" s="243">
        <v>5</v>
      </c>
      <c r="J75" s="243" t="s">
        <v>12</v>
      </c>
      <c r="K75" s="243">
        <v>6</v>
      </c>
      <c r="L75" s="243" t="s">
        <v>13</v>
      </c>
      <c r="M75" s="243">
        <f>K75-I75</f>
        <v>1</v>
      </c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>
        <f t="shared" si="2"/>
        <v>0</v>
      </c>
      <c r="AB75" s="238">
        <f t="shared" si="3"/>
        <v>2</v>
      </c>
      <c r="AC75" s="239"/>
    </row>
    <row r="76" spans="2:29" x14ac:dyDescent="0.25">
      <c r="B76" s="237" t="s">
        <v>40</v>
      </c>
      <c r="C76" s="243">
        <v>7</v>
      </c>
      <c r="D76" s="243" t="s">
        <v>12</v>
      </c>
      <c r="E76" s="243">
        <v>8</v>
      </c>
      <c r="F76" s="249" t="s">
        <v>13</v>
      </c>
      <c r="G76" s="243">
        <f>E76-C76</f>
        <v>1</v>
      </c>
      <c r="H76" s="238"/>
      <c r="I76" s="243">
        <v>10</v>
      </c>
      <c r="J76" s="243" t="s">
        <v>13</v>
      </c>
      <c r="K76" s="243">
        <v>10</v>
      </c>
      <c r="L76" s="243" t="s">
        <v>12</v>
      </c>
      <c r="M76" s="243">
        <f>K76-I76</f>
        <v>0</v>
      </c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>
        <f t="shared" si="2"/>
        <v>1</v>
      </c>
      <c r="AB76" s="238">
        <f t="shared" si="3"/>
        <v>1</v>
      </c>
      <c r="AC76" s="239"/>
    </row>
    <row r="77" spans="2:29" x14ac:dyDescent="0.25">
      <c r="B77" s="237" t="s">
        <v>41</v>
      </c>
      <c r="C77" s="243">
        <v>7</v>
      </c>
      <c r="D77" s="243" t="s">
        <v>12</v>
      </c>
      <c r="E77" s="243">
        <v>9</v>
      </c>
      <c r="F77" s="249" t="s">
        <v>13</v>
      </c>
      <c r="G77" s="243">
        <f>E77-C77</f>
        <v>2</v>
      </c>
      <c r="H77" s="238"/>
      <c r="I77" s="243">
        <v>9</v>
      </c>
      <c r="J77" s="243" t="s">
        <v>13</v>
      </c>
      <c r="K77" s="243">
        <v>10</v>
      </c>
      <c r="L77" s="243" t="s">
        <v>12</v>
      </c>
      <c r="M77" s="227">
        <f>K77-I77</f>
        <v>1</v>
      </c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>
        <f t="shared" si="2"/>
        <v>1</v>
      </c>
      <c r="AB77" s="238">
        <f t="shared" si="3"/>
        <v>1</v>
      </c>
      <c r="AC77" s="239"/>
    </row>
    <row r="78" spans="2:29" x14ac:dyDescent="0.25">
      <c r="B78" s="237"/>
      <c r="C78" s="243"/>
      <c r="D78" s="243"/>
      <c r="E78" s="243"/>
      <c r="F78" s="249"/>
      <c r="G78" s="243"/>
      <c r="H78" s="238"/>
      <c r="I78" s="243"/>
      <c r="J78" s="243"/>
      <c r="K78" s="243"/>
      <c r="L78" s="243"/>
      <c r="M78" s="227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9"/>
    </row>
    <row r="79" spans="2:29" x14ac:dyDescent="0.25">
      <c r="B79" s="237" t="s">
        <v>14</v>
      </c>
      <c r="C79" s="243">
        <f>AVERAGE(C74:C77)</f>
        <v>6.75</v>
      </c>
      <c r="D79" s="243"/>
      <c r="E79" s="243">
        <f>AVERAGE(E74:E77)</f>
        <v>8</v>
      </c>
      <c r="F79" s="249"/>
      <c r="G79" s="243">
        <f>AVERAGE(G74:G77)</f>
        <v>1.25</v>
      </c>
      <c r="H79" s="238"/>
      <c r="I79" s="243">
        <f>AVERAGE(I74:I77)</f>
        <v>8.25</v>
      </c>
      <c r="J79" s="243"/>
      <c r="K79" s="243">
        <f>AVERAGE(K74:K77)</f>
        <v>8.75</v>
      </c>
      <c r="L79" s="243"/>
      <c r="M79" s="226">
        <f>AVERAGE(M74:M77)</f>
        <v>0.5</v>
      </c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9"/>
    </row>
    <row r="80" spans="2:29" x14ac:dyDescent="0.25">
      <c r="B80" s="237" t="s">
        <v>15</v>
      </c>
      <c r="C80" s="253">
        <f>STDEV(C74:C77)</f>
        <v>0.5</v>
      </c>
      <c r="D80" s="243"/>
      <c r="E80" s="243">
        <f>STDEV(E74:E77)</f>
        <v>0.81649658092772603</v>
      </c>
      <c r="F80" s="249"/>
      <c r="G80" s="253">
        <f>STDEV(G74:G77)</f>
        <v>0.5</v>
      </c>
      <c r="H80" s="238"/>
      <c r="I80" s="253">
        <f>STDEV(I74:I77)</f>
        <v>2.2173557826083452</v>
      </c>
      <c r="J80" s="243"/>
      <c r="K80" s="253">
        <f>STDEV(K74:K77)</f>
        <v>1.8929694486000912</v>
      </c>
      <c r="L80" s="243"/>
      <c r="M80" s="232">
        <f>STDEV(M74:M77)</f>
        <v>0.57735026918962573</v>
      </c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9"/>
    </row>
    <row r="81" spans="2:29" x14ac:dyDescent="0.25">
      <c r="B81" s="237"/>
      <c r="C81" s="243"/>
      <c r="D81" s="243"/>
      <c r="E81" s="243"/>
      <c r="F81" s="249"/>
      <c r="G81" s="243"/>
      <c r="H81" s="238"/>
      <c r="I81" s="243"/>
      <c r="J81" s="243"/>
      <c r="K81" s="243"/>
      <c r="L81" s="243"/>
      <c r="M81" s="227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9"/>
    </row>
    <row r="82" spans="2:29" x14ac:dyDescent="0.25">
      <c r="B82" s="237" t="s">
        <v>16</v>
      </c>
      <c r="C82" s="243"/>
      <c r="D82" s="254">
        <v>0</v>
      </c>
      <c r="E82" s="243"/>
      <c r="F82" s="255">
        <v>1</v>
      </c>
      <c r="G82" s="243"/>
      <c r="H82" s="238"/>
      <c r="I82" s="243"/>
      <c r="J82" s="254">
        <v>0.25</v>
      </c>
      <c r="K82" s="243"/>
      <c r="L82" s="254">
        <v>0.25</v>
      </c>
      <c r="M82" s="243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9"/>
    </row>
    <row r="83" spans="2:29" x14ac:dyDescent="0.25">
      <c r="B83" s="237"/>
      <c r="C83" s="243"/>
      <c r="D83" s="243"/>
      <c r="E83" s="243"/>
      <c r="F83" s="249"/>
      <c r="G83" s="243"/>
      <c r="H83" s="238"/>
      <c r="I83" s="243"/>
      <c r="J83" s="243"/>
      <c r="K83" s="243"/>
      <c r="L83" s="243"/>
      <c r="M83" s="243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9"/>
    </row>
    <row r="84" spans="2:29" x14ac:dyDescent="0.25">
      <c r="B84" s="237"/>
      <c r="C84" s="243"/>
      <c r="D84" s="243"/>
      <c r="E84" s="243"/>
      <c r="F84" s="249"/>
      <c r="G84" s="243"/>
      <c r="H84" s="238"/>
      <c r="I84" s="243"/>
      <c r="J84" s="243"/>
      <c r="K84" s="243"/>
      <c r="L84" s="243"/>
      <c r="M84" s="227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9"/>
    </row>
    <row r="85" spans="2:29" x14ac:dyDescent="0.25">
      <c r="B85" s="492" t="s">
        <v>60</v>
      </c>
      <c r="C85" s="493"/>
      <c r="D85" s="493"/>
      <c r="E85" s="493"/>
      <c r="F85" s="493"/>
      <c r="G85" s="243"/>
      <c r="H85" s="238"/>
      <c r="I85" s="243"/>
      <c r="J85" s="243"/>
      <c r="K85" s="243"/>
      <c r="L85" s="243"/>
      <c r="M85" s="227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9"/>
    </row>
    <row r="86" spans="2:29" x14ac:dyDescent="0.25">
      <c r="B86" s="268"/>
      <c r="C86" s="266"/>
      <c r="D86" s="266"/>
      <c r="E86" s="266"/>
      <c r="F86" s="266"/>
      <c r="G86" s="243"/>
      <c r="H86" s="238"/>
      <c r="I86" s="243"/>
      <c r="J86" s="243"/>
      <c r="K86" s="243"/>
      <c r="L86" s="243"/>
      <c r="M86" s="227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9"/>
    </row>
    <row r="87" spans="2:29" x14ac:dyDescent="0.25">
      <c r="B87" s="486" t="s">
        <v>210</v>
      </c>
      <c r="C87" s="487"/>
      <c r="D87" s="273"/>
      <c r="E87" s="273"/>
      <c r="F87" s="273"/>
      <c r="G87" s="271"/>
      <c r="H87" s="235"/>
      <c r="I87" s="271"/>
      <c r="J87" s="271"/>
      <c r="K87" s="271"/>
      <c r="L87" s="271"/>
      <c r="M87" s="272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8"/>
      <c r="AB87" s="238"/>
      <c r="AC87" s="236"/>
    </row>
    <row r="88" spans="2:29" x14ac:dyDescent="0.25">
      <c r="B88" s="274"/>
      <c r="C88" s="187"/>
      <c r="D88" s="187"/>
      <c r="E88" s="187"/>
      <c r="F88" s="178"/>
      <c r="G88" s="187"/>
      <c r="H88" s="187"/>
      <c r="I88" s="187"/>
      <c r="J88" s="187"/>
      <c r="K88" s="187"/>
      <c r="L88" s="187"/>
      <c r="M88" s="187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9"/>
    </row>
    <row r="89" spans="2:29" x14ac:dyDescent="0.25">
      <c r="B89" s="274"/>
      <c r="C89" s="187"/>
      <c r="D89" s="187"/>
      <c r="E89" s="187"/>
      <c r="F89" s="178"/>
      <c r="G89" s="187"/>
      <c r="H89" s="187"/>
      <c r="I89" s="187"/>
      <c r="J89" s="187"/>
      <c r="K89" s="187"/>
      <c r="L89" s="187"/>
      <c r="M89" s="187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9"/>
    </row>
    <row r="90" spans="2:29" ht="30" x14ac:dyDescent="0.25">
      <c r="B90" s="275"/>
      <c r="C90" s="172" t="s">
        <v>202</v>
      </c>
      <c r="D90" s="172"/>
      <c r="E90" s="172" t="s">
        <v>202</v>
      </c>
      <c r="F90" s="178"/>
      <c r="G90" s="187"/>
      <c r="H90" s="187"/>
      <c r="I90" s="172" t="s">
        <v>202</v>
      </c>
      <c r="J90" s="172"/>
      <c r="K90" s="172" t="s">
        <v>202</v>
      </c>
      <c r="L90" s="187"/>
      <c r="M90" s="187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9"/>
    </row>
    <row r="91" spans="2:29" ht="72" x14ac:dyDescent="0.25">
      <c r="B91" s="221"/>
      <c r="C91" s="270" t="s">
        <v>203</v>
      </c>
      <c r="D91" s="181" t="s">
        <v>3</v>
      </c>
      <c r="E91" s="270" t="s">
        <v>205</v>
      </c>
      <c r="F91" s="179" t="s">
        <v>5</v>
      </c>
      <c r="G91" s="176" t="s">
        <v>6</v>
      </c>
      <c r="H91" s="187"/>
      <c r="I91" s="270" t="s">
        <v>206</v>
      </c>
      <c r="J91" s="181" t="s">
        <v>8</v>
      </c>
      <c r="K91" s="270" t="s">
        <v>207</v>
      </c>
      <c r="L91" s="180" t="s">
        <v>10</v>
      </c>
      <c r="M91" s="176" t="s">
        <v>11</v>
      </c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9"/>
    </row>
    <row r="92" spans="2:29" x14ac:dyDescent="0.25">
      <c r="B92" s="274" t="s">
        <v>38</v>
      </c>
      <c r="C92" s="267">
        <v>1</v>
      </c>
      <c r="D92" s="267" t="s">
        <v>12</v>
      </c>
      <c r="E92" s="267">
        <v>3</v>
      </c>
      <c r="F92" s="177" t="s">
        <v>13</v>
      </c>
      <c r="G92" s="267">
        <f>E92-C92</f>
        <v>2</v>
      </c>
      <c r="H92" s="187"/>
      <c r="I92" s="267">
        <v>2</v>
      </c>
      <c r="J92" s="267" t="s">
        <v>12</v>
      </c>
      <c r="K92" s="267">
        <v>3</v>
      </c>
      <c r="L92" s="267" t="s">
        <v>208</v>
      </c>
      <c r="M92" s="267">
        <f>K92-I92</f>
        <v>1</v>
      </c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>
        <f t="shared" si="2"/>
        <v>0</v>
      </c>
      <c r="AB92" s="238">
        <f t="shared" si="3"/>
        <v>2</v>
      </c>
      <c r="AC92" s="239"/>
    </row>
    <row r="93" spans="2:29" x14ac:dyDescent="0.25">
      <c r="B93" s="274" t="s">
        <v>39</v>
      </c>
      <c r="C93" s="267">
        <v>2</v>
      </c>
      <c r="D93" s="267" t="s">
        <v>12</v>
      </c>
      <c r="E93" s="267">
        <v>3</v>
      </c>
      <c r="F93" s="177" t="s">
        <v>13</v>
      </c>
      <c r="G93" s="267">
        <f>E93-C93</f>
        <v>1</v>
      </c>
      <c r="H93" s="187"/>
      <c r="I93" s="267">
        <v>3</v>
      </c>
      <c r="J93" s="267" t="s">
        <v>13</v>
      </c>
      <c r="K93" s="267">
        <v>3</v>
      </c>
      <c r="L93" s="267" t="s">
        <v>13</v>
      </c>
      <c r="M93" s="267">
        <f>K93-I93</f>
        <v>0</v>
      </c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>
        <f t="shared" si="2"/>
        <v>1</v>
      </c>
      <c r="AB93" s="238">
        <f t="shared" si="3"/>
        <v>2</v>
      </c>
      <c r="AC93" s="239"/>
    </row>
    <row r="94" spans="2:29" x14ac:dyDescent="0.25">
      <c r="B94" s="274" t="s">
        <v>40</v>
      </c>
      <c r="C94" s="267">
        <v>2</v>
      </c>
      <c r="D94" s="267" t="s">
        <v>12</v>
      </c>
      <c r="E94" s="267">
        <v>4</v>
      </c>
      <c r="F94" s="177" t="s">
        <v>13</v>
      </c>
      <c r="G94" s="267">
        <f>E94-C94</f>
        <v>2</v>
      </c>
      <c r="H94" s="187"/>
      <c r="I94" s="267">
        <v>2</v>
      </c>
      <c r="J94" s="267" t="s">
        <v>12</v>
      </c>
      <c r="K94" s="267">
        <v>3</v>
      </c>
      <c r="L94" s="267" t="s">
        <v>208</v>
      </c>
      <c r="M94" s="267">
        <f>K94-I94</f>
        <v>1</v>
      </c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>
        <f t="shared" si="2"/>
        <v>0</v>
      </c>
      <c r="AB94" s="238">
        <f t="shared" si="3"/>
        <v>2</v>
      </c>
      <c r="AC94" s="239"/>
    </row>
    <row r="95" spans="2:29" x14ac:dyDescent="0.25">
      <c r="B95" s="274"/>
      <c r="C95" s="267"/>
      <c r="D95" s="267"/>
      <c r="E95" s="267"/>
      <c r="F95" s="177"/>
      <c r="G95" s="267"/>
      <c r="H95" s="187"/>
      <c r="I95" s="267"/>
      <c r="J95" s="267"/>
      <c r="K95" s="267"/>
      <c r="L95" s="267"/>
      <c r="M95" s="174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9"/>
    </row>
    <row r="96" spans="2:29" x14ac:dyDescent="0.25">
      <c r="B96" s="274" t="s">
        <v>14</v>
      </c>
      <c r="C96" s="183">
        <f>AVERAGE(C92:C94)</f>
        <v>1.6666666666666667</v>
      </c>
      <c r="D96" s="267"/>
      <c r="E96" s="183">
        <f>AVERAGE(E92:E94)</f>
        <v>3.3333333333333335</v>
      </c>
      <c r="F96" s="177"/>
      <c r="G96" s="183">
        <f>AVERAGE(G92:G94)</f>
        <v>1.6666666666666667</v>
      </c>
      <c r="H96" s="187"/>
      <c r="I96" s="183">
        <f>AVERAGE(I92:I94)</f>
        <v>2.3333333333333335</v>
      </c>
      <c r="J96" s="267"/>
      <c r="K96" s="267">
        <f>AVERAGE(K92:K94)</f>
        <v>3</v>
      </c>
      <c r="L96" s="267"/>
      <c r="M96" s="186">
        <f>AVERAGE(M92:M94)</f>
        <v>0.66666666666666663</v>
      </c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9"/>
    </row>
    <row r="97" spans="2:30" x14ac:dyDescent="0.25">
      <c r="B97" s="274" t="s">
        <v>15</v>
      </c>
      <c r="C97" s="183">
        <f>STDEV(C92:C94)</f>
        <v>0.57735026918962551</v>
      </c>
      <c r="D97" s="267"/>
      <c r="E97" s="183">
        <f>STDEV(E92:E94)</f>
        <v>0.57735026918962473</v>
      </c>
      <c r="F97" s="177"/>
      <c r="G97" s="183">
        <f>STDEV(G92:G94)</f>
        <v>0.57735026918962551</v>
      </c>
      <c r="H97" s="187"/>
      <c r="I97" s="183">
        <f>STDEV(I92:I94)</f>
        <v>0.57735026918962629</v>
      </c>
      <c r="J97" s="267"/>
      <c r="K97" s="183">
        <f>STDEV(K92:K94)</f>
        <v>0</v>
      </c>
      <c r="L97" s="267"/>
      <c r="M97" s="186">
        <f>STDEV(M92:M94)</f>
        <v>0.57735026918962584</v>
      </c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9"/>
    </row>
    <row r="98" spans="2:30" x14ac:dyDescent="0.25">
      <c r="B98" s="274"/>
      <c r="C98" s="267"/>
      <c r="D98" s="267"/>
      <c r="E98" s="267"/>
      <c r="F98" s="177"/>
      <c r="G98" s="267"/>
      <c r="H98" s="187"/>
      <c r="I98" s="267"/>
      <c r="J98" s="267"/>
      <c r="K98" s="267"/>
      <c r="L98" s="267"/>
      <c r="M98" s="174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9"/>
    </row>
    <row r="99" spans="2:30" x14ac:dyDescent="0.25">
      <c r="B99" s="274" t="s">
        <v>16</v>
      </c>
      <c r="C99" s="267"/>
      <c r="D99" s="182">
        <v>0</v>
      </c>
      <c r="E99" s="267"/>
      <c r="F99" s="184">
        <v>1</v>
      </c>
      <c r="G99" s="267"/>
      <c r="H99" s="187"/>
      <c r="I99" s="267"/>
      <c r="J99" s="182">
        <v>0.25</v>
      </c>
      <c r="K99" s="267"/>
      <c r="L99" s="182">
        <v>1</v>
      </c>
      <c r="M99" s="267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9"/>
    </row>
    <row r="100" spans="2:30" x14ac:dyDescent="0.25">
      <c r="B100" s="261"/>
      <c r="C100" s="262"/>
      <c r="D100" s="262"/>
      <c r="E100" s="262"/>
      <c r="F100" s="262"/>
      <c r="G100" s="250"/>
      <c r="H100" s="247"/>
      <c r="I100" s="250"/>
      <c r="J100" s="250"/>
      <c r="K100" s="250"/>
      <c r="L100" s="250"/>
      <c r="M100" s="233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8"/>
    </row>
    <row r="103" spans="2:30" x14ac:dyDescent="0.25">
      <c r="B103" s="234" t="s">
        <v>193</v>
      </c>
      <c r="D103" s="234" t="s">
        <v>191</v>
      </c>
      <c r="F103" s="234" t="s">
        <v>191</v>
      </c>
      <c r="J103" s="234" t="s">
        <v>191</v>
      </c>
      <c r="L103" s="234" t="s">
        <v>191</v>
      </c>
      <c r="P103" s="234" t="s">
        <v>191</v>
      </c>
      <c r="R103" s="234" t="s">
        <v>191</v>
      </c>
    </row>
    <row r="104" spans="2:30" x14ac:dyDescent="0.25">
      <c r="B104" s="234">
        <v>20</v>
      </c>
      <c r="D104" s="234">
        <f>COUNTIF(D5:D94, "Y")</f>
        <v>2</v>
      </c>
      <c r="F104" s="234">
        <f>COUNTIF(F5:F94, "Y")</f>
        <v>17</v>
      </c>
      <c r="J104" s="234">
        <f>COUNTIF(J5:J94, "Y")</f>
        <v>5</v>
      </c>
      <c r="L104" s="234">
        <f>COUNTIF(L5:L94, "Y")</f>
        <v>11</v>
      </c>
      <c r="P104" s="234">
        <f>COUNTIF(P5:P84, "Y")</f>
        <v>1</v>
      </c>
      <c r="R104" s="234">
        <f>COUNTIF(R5:R94, "Y")</f>
        <v>5</v>
      </c>
    </row>
    <row r="105" spans="2:30" x14ac:dyDescent="0.25">
      <c r="D105" s="234" t="s">
        <v>192</v>
      </c>
      <c r="F105" s="234" t="s">
        <v>192</v>
      </c>
      <c r="J105" s="234" t="s">
        <v>192</v>
      </c>
      <c r="L105" s="234" t="s">
        <v>192</v>
      </c>
      <c r="P105" s="234" t="s">
        <v>192</v>
      </c>
      <c r="R105" s="234" t="s">
        <v>192</v>
      </c>
    </row>
    <row r="106" spans="2:30" x14ac:dyDescent="0.25">
      <c r="D106" s="234">
        <f>COUNTIF(D5:D94, "N")</f>
        <v>18</v>
      </c>
      <c r="F106" s="234">
        <f>COUNTIF(F5:F94, "N")</f>
        <v>3</v>
      </c>
      <c r="J106" s="234">
        <f>COUNTIF(J5:J94, "N")</f>
        <v>15</v>
      </c>
      <c r="L106" s="234">
        <f>COUNTIF(L5:L94, "N")</f>
        <v>9</v>
      </c>
      <c r="P106" s="234">
        <f>COUNTIF(P5:P94, "N")</f>
        <v>7</v>
      </c>
      <c r="R106" s="234">
        <f>COUNTIF(R5:R94, "N")</f>
        <v>3</v>
      </c>
    </row>
    <row r="109" spans="2:30" x14ac:dyDescent="0.25">
      <c r="B109" s="488" t="s">
        <v>239</v>
      </c>
      <c r="C109" s="489"/>
      <c r="D109" s="276" t="s">
        <v>240</v>
      </c>
      <c r="E109" s="277" t="s">
        <v>241</v>
      </c>
    </row>
    <row r="110" spans="2:30" x14ac:dyDescent="0.25">
      <c r="B110" s="490">
        <v>96</v>
      </c>
      <c r="C110" s="491"/>
      <c r="D110" s="277">
        <v>41</v>
      </c>
      <c r="E110" s="277">
        <v>55</v>
      </c>
    </row>
    <row r="111" spans="2:30" x14ac:dyDescent="0.25">
      <c r="G111" s="234" t="s">
        <v>194</v>
      </c>
      <c r="M111" s="234" t="s">
        <v>195</v>
      </c>
      <c r="S111" s="234" t="s">
        <v>200</v>
      </c>
      <c r="AA111" s="277">
        <f>COUNTIF(AA5:AA94, "3")</f>
        <v>0</v>
      </c>
      <c r="AB111" s="277">
        <f>COUNTIF(AB5:AB94, "3")</f>
        <v>3</v>
      </c>
      <c r="AC111" s="509" t="s">
        <v>196</v>
      </c>
      <c r="AD111" s="509"/>
    </row>
    <row r="112" spans="2:30" x14ac:dyDescent="0.25">
      <c r="G112" s="234">
        <v>17</v>
      </c>
      <c r="M112" s="234">
        <v>13</v>
      </c>
      <c r="S112" s="234">
        <v>7</v>
      </c>
      <c r="AA112" s="277">
        <f>COUNTIF(AA5:AA94, "2")</f>
        <v>1</v>
      </c>
      <c r="AB112" s="277">
        <f>COUNTIF(AB5:AB94, "2")</f>
        <v>8</v>
      </c>
      <c r="AC112" s="509" t="s">
        <v>197</v>
      </c>
      <c r="AD112" s="509"/>
    </row>
    <row r="113" spans="2:30" x14ac:dyDescent="0.25">
      <c r="AA113" s="277">
        <f>COUNTIF(AA5:AA94, "1")</f>
        <v>6</v>
      </c>
      <c r="AB113" s="277">
        <f>COUNTIF(AB5:AB94, "1")</f>
        <v>8</v>
      </c>
      <c r="AC113" s="509" t="s">
        <v>198</v>
      </c>
      <c r="AD113" s="509"/>
    </row>
    <row r="114" spans="2:30" x14ac:dyDescent="0.25">
      <c r="AA114" s="277">
        <f>COUNTIF(AA5:AA94, "0")</f>
        <v>13</v>
      </c>
      <c r="AB114" s="277">
        <f>COUNTIF(AB5:AB94, "0")</f>
        <v>1</v>
      </c>
      <c r="AC114" s="509" t="s">
        <v>199</v>
      </c>
      <c r="AD114" s="509"/>
    </row>
    <row r="116" spans="2:30" x14ac:dyDescent="0.25">
      <c r="S116" s="485"/>
      <c r="T116" s="485"/>
    </row>
    <row r="117" spans="2:30" x14ac:dyDescent="0.25">
      <c r="S117" s="485"/>
      <c r="T117" s="485"/>
    </row>
    <row r="118" spans="2:30" x14ac:dyDescent="0.25">
      <c r="S118" s="485"/>
      <c r="T118" s="485"/>
    </row>
    <row r="119" spans="2:30" x14ac:dyDescent="0.25">
      <c r="S119" s="485"/>
      <c r="T119" s="485"/>
    </row>
    <row r="121" spans="2:30" ht="15.75" thickBot="1" x14ac:dyDescent="0.3"/>
    <row r="122" spans="2:30" ht="15.75" thickTop="1" x14ac:dyDescent="0.25">
      <c r="B122" s="298"/>
      <c r="C122" s="299" t="s">
        <v>251</v>
      </c>
      <c r="D122" s="501" t="s">
        <v>252</v>
      </c>
      <c r="E122" s="497"/>
      <c r="F122" s="496" t="s">
        <v>253</v>
      </c>
      <c r="G122" s="497"/>
      <c r="H122" s="496" t="s">
        <v>252</v>
      </c>
      <c r="I122" s="497"/>
      <c r="J122" s="496" t="s">
        <v>253</v>
      </c>
      <c r="K122" s="497"/>
      <c r="L122" s="496" t="s">
        <v>252</v>
      </c>
      <c r="M122" s="497"/>
      <c r="N122" s="496" t="s">
        <v>253</v>
      </c>
      <c r="O122" s="497"/>
      <c r="U122" s="391" t="s">
        <v>269</v>
      </c>
      <c r="V122" s="391" t="s">
        <v>265</v>
      </c>
    </row>
    <row r="123" spans="2:30" x14ac:dyDescent="0.25">
      <c r="B123" s="286"/>
      <c r="C123" s="287"/>
      <c r="D123" s="498" t="s">
        <v>243</v>
      </c>
      <c r="E123" s="499"/>
      <c r="F123" s="500" t="s">
        <v>244</v>
      </c>
      <c r="G123" s="499"/>
      <c r="H123" s="500" t="s">
        <v>245</v>
      </c>
      <c r="I123" s="499"/>
      <c r="J123" s="500" t="s">
        <v>246</v>
      </c>
      <c r="K123" s="499"/>
      <c r="L123" s="500" t="s">
        <v>247</v>
      </c>
      <c r="M123" s="499"/>
      <c r="N123" s="500" t="s">
        <v>248</v>
      </c>
      <c r="O123" s="499"/>
      <c r="U123" s="378">
        <v>0</v>
      </c>
      <c r="V123" s="378" t="s">
        <v>267</v>
      </c>
    </row>
    <row r="124" spans="2:30" x14ac:dyDescent="0.25">
      <c r="B124" s="288" t="s">
        <v>186</v>
      </c>
      <c r="C124" s="289">
        <v>1</v>
      </c>
      <c r="D124" s="466">
        <v>-0.4</v>
      </c>
      <c r="E124" s="467"/>
      <c r="F124" s="451">
        <v>-0.4</v>
      </c>
      <c r="G124" s="452"/>
      <c r="H124" s="502">
        <v>0.4</v>
      </c>
      <c r="I124" s="502"/>
      <c r="J124" s="461">
        <v>0.4</v>
      </c>
      <c r="K124" s="462"/>
      <c r="L124" s="503"/>
      <c r="M124" s="503"/>
      <c r="N124" s="464"/>
      <c r="O124" s="465"/>
      <c r="U124" s="378">
        <v>5</v>
      </c>
      <c r="V124" s="378" t="s">
        <v>268</v>
      </c>
    </row>
    <row r="125" spans="2:30" x14ac:dyDescent="0.25">
      <c r="B125" s="290" t="s">
        <v>187</v>
      </c>
      <c r="C125" s="291">
        <v>4</v>
      </c>
      <c r="D125" s="453">
        <v>0.5</v>
      </c>
      <c r="E125" s="454"/>
      <c r="F125" s="451">
        <v>2</v>
      </c>
      <c r="G125" s="452"/>
      <c r="H125" s="451">
        <v>0.15</v>
      </c>
      <c r="I125" s="452"/>
      <c r="J125" s="461">
        <v>0.6</v>
      </c>
      <c r="K125" s="462"/>
      <c r="L125" s="460">
        <v>0.2</v>
      </c>
      <c r="M125" s="460"/>
      <c r="N125" s="451">
        <v>0.8</v>
      </c>
      <c r="O125" s="452"/>
    </row>
    <row r="126" spans="2:30" x14ac:dyDescent="0.25">
      <c r="B126" s="290" t="s">
        <v>188</v>
      </c>
      <c r="C126" s="291">
        <v>4</v>
      </c>
      <c r="D126" s="453">
        <v>0.125</v>
      </c>
      <c r="E126" s="454"/>
      <c r="F126" s="451">
        <v>0.5</v>
      </c>
      <c r="G126" s="452"/>
      <c r="H126" s="460">
        <v>0.4375</v>
      </c>
      <c r="I126" s="460"/>
      <c r="J126" s="461">
        <v>1.75</v>
      </c>
      <c r="K126" s="462"/>
      <c r="L126" s="504">
        <v>0.25</v>
      </c>
      <c r="M126" s="504"/>
      <c r="N126" s="451">
        <v>1</v>
      </c>
      <c r="O126" s="452"/>
    </row>
    <row r="127" spans="2:30" x14ac:dyDescent="0.25">
      <c r="B127" s="290" t="s">
        <v>189</v>
      </c>
      <c r="C127" s="291">
        <v>4</v>
      </c>
      <c r="D127" s="453">
        <v>0.6</v>
      </c>
      <c r="E127" s="454"/>
      <c r="F127" s="451">
        <v>2.4</v>
      </c>
      <c r="G127" s="452"/>
      <c r="H127" s="460">
        <v>0.17499999999999999</v>
      </c>
      <c r="I127" s="460"/>
      <c r="J127" s="461">
        <v>0.7</v>
      </c>
      <c r="K127" s="462"/>
      <c r="L127" s="504"/>
      <c r="M127" s="504"/>
      <c r="N127" s="451"/>
      <c r="O127" s="452"/>
    </row>
    <row r="128" spans="2:30" x14ac:dyDescent="0.25">
      <c r="B128" s="290" t="s">
        <v>190</v>
      </c>
      <c r="C128" s="291">
        <v>4</v>
      </c>
      <c r="D128" s="453">
        <v>0.125</v>
      </c>
      <c r="E128" s="454"/>
      <c r="F128" s="451">
        <v>0.5</v>
      </c>
      <c r="G128" s="452"/>
      <c r="H128" s="460">
        <v>0.05</v>
      </c>
      <c r="I128" s="460"/>
      <c r="J128" s="461">
        <v>0.2</v>
      </c>
      <c r="K128" s="462"/>
      <c r="L128" s="508"/>
      <c r="M128" s="507"/>
      <c r="N128" s="451"/>
      <c r="O128" s="452"/>
    </row>
    <row r="129" spans="2:15" x14ac:dyDescent="0.25">
      <c r="B129" s="290" t="s">
        <v>210</v>
      </c>
      <c r="C129" s="291">
        <v>3</v>
      </c>
      <c r="D129" s="453">
        <v>0.41749999999999998</v>
      </c>
      <c r="E129" s="454"/>
      <c r="F129" s="451">
        <v>1.2524999999999999</v>
      </c>
      <c r="G129" s="452"/>
      <c r="H129" s="455">
        <v>0.16750000000000001</v>
      </c>
      <c r="I129" s="455"/>
      <c r="J129" s="456">
        <v>0.50249999999999995</v>
      </c>
      <c r="K129" s="457"/>
      <c r="L129" s="507"/>
      <c r="M129" s="507"/>
      <c r="N129" s="458"/>
      <c r="O129" s="459"/>
    </row>
    <row r="130" spans="2:15" x14ac:dyDescent="0.25">
      <c r="B130" s="292"/>
      <c r="C130" s="291"/>
      <c r="D130" s="450"/>
      <c r="E130" s="448"/>
      <c r="F130" s="448"/>
      <c r="G130" s="449"/>
      <c r="H130" s="448"/>
      <c r="I130" s="449"/>
      <c r="J130" s="448"/>
      <c r="K130" s="449"/>
      <c r="L130" s="448"/>
      <c r="M130" s="449"/>
      <c r="N130" s="448"/>
      <c r="O130" s="449"/>
    </row>
    <row r="131" spans="2:15" ht="15.75" thickBot="1" x14ac:dyDescent="0.3">
      <c r="B131" s="293" t="s">
        <v>61</v>
      </c>
      <c r="C131" s="294">
        <f>SUM(C124:C130)</f>
        <v>20</v>
      </c>
      <c r="D131" s="442"/>
      <c r="E131" s="443"/>
      <c r="F131" s="444">
        <f>SUM(F124:G130)</f>
        <v>6.2524999999999995</v>
      </c>
      <c r="G131" s="445"/>
      <c r="H131" s="444"/>
      <c r="I131" s="445"/>
      <c r="J131" s="444">
        <f>SUM(J124:K130)</f>
        <v>4.1524999999999999</v>
      </c>
      <c r="K131" s="445"/>
      <c r="L131" s="444"/>
      <c r="M131" s="445"/>
      <c r="N131" s="446">
        <f>SUM(N125:O130)</f>
        <v>1.8</v>
      </c>
      <c r="O131" s="447"/>
    </row>
    <row r="132" spans="2:15" ht="16.5" thickTop="1" thickBot="1" x14ac:dyDescent="0.3">
      <c r="B132" s="187"/>
      <c r="C132" s="22"/>
      <c r="D132" s="22"/>
      <c r="E132" s="295">
        <v>0.31269999999999998</v>
      </c>
      <c r="F132" s="295"/>
      <c r="G132" s="295"/>
      <c r="H132" s="295"/>
      <c r="I132" s="295">
        <v>0.2077</v>
      </c>
      <c r="J132" s="295"/>
      <c r="K132" s="295"/>
      <c r="L132" s="295"/>
      <c r="M132" s="317">
        <v>0.09</v>
      </c>
      <c r="N132" s="22"/>
      <c r="O132" s="295"/>
    </row>
    <row r="133" spans="2:15" ht="15.75" thickTop="1" x14ac:dyDescent="0.25">
      <c r="B133" s="505" t="s">
        <v>249</v>
      </c>
      <c r="C133" s="506"/>
      <c r="D133" s="296"/>
      <c r="E133" s="296"/>
      <c r="F133" s="296"/>
      <c r="G133" s="296"/>
      <c r="H133" s="297"/>
      <c r="I133" s="187"/>
      <c r="J133" s="187"/>
      <c r="K133" s="187"/>
      <c r="L133" s="187"/>
      <c r="M133" s="187"/>
      <c r="N133" s="187"/>
      <c r="O133" s="187"/>
    </row>
    <row r="134" spans="2:15" x14ac:dyDescent="0.25">
      <c r="B134" s="510" t="s">
        <v>250</v>
      </c>
      <c r="C134" s="511"/>
      <c r="D134" s="511"/>
      <c r="E134" s="511"/>
      <c r="F134" s="511"/>
      <c r="G134" s="511"/>
      <c r="H134" s="512"/>
      <c r="I134" s="187"/>
      <c r="J134" s="187"/>
      <c r="K134" s="187"/>
      <c r="L134" s="187"/>
      <c r="M134" s="187"/>
      <c r="N134" s="187"/>
      <c r="O134" s="187"/>
    </row>
    <row r="135" spans="2:15" x14ac:dyDescent="0.25">
      <c r="B135" s="510"/>
      <c r="C135" s="511"/>
      <c r="D135" s="511"/>
      <c r="E135" s="511"/>
      <c r="F135" s="511"/>
      <c r="G135" s="511"/>
      <c r="H135" s="512"/>
      <c r="I135" s="187"/>
      <c r="J135" s="187"/>
      <c r="K135" s="187"/>
      <c r="L135" s="187"/>
      <c r="M135" s="187"/>
      <c r="N135" s="187"/>
      <c r="O135" s="187"/>
    </row>
    <row r="136" spans="2:15" ht="15.75" thickBot="1" x14ac:dyDescent="0.3">
      <c r="B136" s="513"/>
      <c r="C136" s="514"/>
      <c r="D136" s="514"/>
      <c r="E136" s="514"/>
      <c r="F136" s="514"/>
      <c r="G136" s="514"/>
      <c r="H136" s="515"/>
      <c r="I136" s="187"/>
      <c r="J136" s="187"/>
      <c r="K136" s="187"/>
      <c r="L136" s="187"/>
      <c r="M136" s="187"/>
      <c r="N136" s="187"/>
      <c r="O136" s="187"/>
    </row>
    <row r="137" spans="2:15" ht="15.75" thickTop="1" x14ac:dyDescent="0.25"/>
  </sheetData>
  <mergeCells count="83">
    <mergeCell ref="AC111:AD111"/>
    <mergeCell ref="AC112:AD112"/>
    <mergeCell ref="AC113:AD113"/>
    <mergeCell ref="AC114:AD114"/>
    <mergeCell ref="B134:H136"/>
    <mergeCell ref="N130:O130"/>
    <mergeCell ref="D131:E131"/>
    <mergeCell ref="F131:G131"/>
    <mergeCell ref="H131:I131"/>
    <mergeCell ref="J131:K131"/>
    <mergeCell ref="L131:M131"/>
    <mergeCell ref="N131:O131"/>
    <mergeCell ref="D130:E130"/>
    <mergeCell ref="F130:G130"/>
    <mergeCell ref="H130:I130"/>
    <mergeCell ref="J130:K130"/>
    <mergeCell ref="L130:M130"/>
    <mergeCell ref="N128:O128"/>
    <mergeCell ref="N129:O129"/>
    <mergeCell ref="B133:C133"/>
    <mergeCell ref="D129:E129"/>
    <mergeCell ref="F129:G129"/>
    <mergeCell ref="H129:I129"/>
    <mergeCell ref="J129:K129"/>
    <mergeCell ref="L129:M129"/>
    <mergeCell ref="D128:E128"/>
    <mergeCell ref="F128:G128"/>
    <mergeCell ref="H128:I128"/>
    <mergeCell ref="J128:K128"/>
    <mergeCell ref="L128:M128"/>
    <mergeCell ref="N126:O126"/>
    <mergeCell ref="D127:E127"/>
    <mergeCell ref="F127:G127"/>
    <mergeCell ref="H127:I127"/>
    <mergeCell ref="J127:K127"/>
    <mergeCell ref="L127:M127"/>
    <mergeCell ref="N127:O127"/>
    <mergeCell ref="D126:E126"/>
    <mergeCell ref="F126:G126"/>
    <mergeCell ref="H126:I126"/>
    <mergeCell ref="J126:K126"/>
    <mergeCell ref="L126:M126"/>
    <mergeCell ref="N124:O124"/>
    <mergeCell ref="D125:E125"/>
    <mergeCell ref="F125:G125"/>
    <mergeCell ref="H125:I125"/>
    <mergeCell ref="J125:K125"/>
    <mergeCell ref="L125:M125"/>
    <mergeCell ref="N125:O125"/>
    <mergeCell ref="D124:E124"/>
    <mergeCell ref="F124:G124"/>
    <mergeCell ref="H124:I124"/>
    <mergeCell ref="J124:K124"/>
    <mergeCell ref="L124:M124"/>
    <mergeCell ref="N122:O122"/>
    <mergeCell ref="D123:E123"/>
    <mergeCell ref="F123:G123"/>
    <mergeCell ref="H123:I123"/>
    <mergeCell ref="J123:K123"/>
    <mergeCell ref="L123:M123"/>
    <mergeCell ref="N123:O123"/>
    <mergeCell ref="D122:E122"/>
    <mergeCell ref="F122:G122"/>
    <mergeCell ref="H122:I122"/>
    <mergeCell ref="J122:K122"/>
    <mergeCell ref="L122:M122"/>
    <mergeCell ref="B2:C2"/>
    <mergeCell ref="B34:C34"/>
    <mergeCell ref="B52:C52"/>
    <mergeCell ref="B70:C70"/>
    <mergeCell ref="B85:F85"/>
    <mergeCell ref="B13:G13"/>
    <mergeCell ref="B32:F32"/>
    <mergeCell ref="B50:F50"/>
    <mergeCell ref="B68:F68"/>
    <mergeCell ref="B16:C16"/>
    <mergeCell ref="B87:C87"/>
    <mergeCell ref="B109:C109"/>
    <mergeCell ref="B110:C110"/>
    <mergeCell ref="S116:T116"/>
    <mergeCell ref="S119:T119"/>
    <mergeCell ref="S118:T118"/>
    <mergeCell ref="S117:T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 2015-16 TWS Analysis</vt:lpstr>
      <vt:lpstr>PE Class Fall '15</vt:lpstr>
      <vt:lpstr>PE Class Spring '16</vt:lpstr>
      <vt:lpstr>PE Gap Fall '15</vt:lpstr>
      <vt:lpstr>PE Gap Spring '16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2016-04-06T16:49:01Z</dcterms:created>
  <dcterms:modified xsi:type="dcterms:W3CDTF">2016-10-05T19:35:54Z</dcterms:modified>
</cp:coreProperties>
</file>